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955" activeTab="2"/>
  </bookViews>
  <sheets>
    <sheet name="SCHEDA 1  2009-2011" sheetId="1" r:id="rId1"/>
    <sheet name="scheda 2 2009-2011" sheetId="2" r:id="rId2"/>
    <sheet name="SCHEDA 3 2009-2011" sheetId="3" r:id="rId3"/>
  </sheets>
  <definedNames>
    <definedName name="_xlnm.Print_Area" localSheetId="1">'scheda 2 2009-2011'!$B$1:$T$83</definedName>
    <definedName name="_xlnm.Print_Area" localSheetId="2">'SCHEDA 3 2009-2011'!$A$1:$P$38</definedName>
    <definedName name="_xlnm.Print_Titles" localSheetId="1">'scheda 2 2009-2011'!$3:$11</definedName>
  </definedNames>
  <calcPr fullCalcOnLoad="1"/>
</workbook>
</file>

<file path=xl/comments2.xml><?xml version="1.0" encoding="utf-8"?>
<comments xmlns="http://schemas.openxmlformats.org/spreadsheetml/2006/main">
  <authors>
    <author>wrgrw</author>
  </authors>
  <commentList>
    <comment ref="J10" authorId="0">
      <text>
        <r>
          <rPr>
            <sz val="8"/>
            <rFont val="Tahoma"/>
            <family val="0"/>
          </rPr>
          <t xml:space="preserve">
l'opera esce dal primo anno della programmazione quando: 1) è assistita da progetto esecutivo finanziato 2)valutazioni differenti ne rendono opportuno lo spostamento nelle annualità successive o l'eliminazione</t>
        </r>
      </text>
    </comment>
  </commentList>
</comments>
</file>

<file path=xl/sharedStrings.xml><?xml version="1.0" encoding="utf-8"?>
<sst xmlns="http://schemas.openxmlformats.org/spreadsheetml/2006/main" count="592" uniqueCount="227">
  <si>
    <t>Cod. Int. Amm.ne (2)</t>
  </si>
  <si>
    <t>CODICE ISTAT</t>
  </si>
  <si>
    <t>DESCRIZIONE DELL'INTERVENTO</t>
  </si>
  <si>
    <t>STIMA DEI COSTI DEL PROGRAMMA</t>
  </si>
  <si>
    <t>Cessione immobili</t>
  </si>
  <si>
    <t>Apporto di capitale privato</t>
  </si>
  <si>
    <t>Importo</t>
  </si>
  <si>
    <t>Cod. Int. Amm.ne (1)</t>
  </si>
  <si>
    <t>CODICE UNICO INTERVENTO (2)</t>
  </si>
  <si>
    <t>DESCRIZIONE INTERVENTO</t>
  </si>
  <si>
    <t>RESPONSABILE DEL PROCEDIMENTO</t>
  </si>
  <si>
    <t>Cognome</t>
  </si>
  <si>
    <t>Nome</t>
  </si>
  <si>
    <t>IMPORTO INTERVENTO</t>
  </si>
  <si>
    <t>FINALITA'</t>
  </si>
  <si>
    <t>CONFORMITA'</t>
  </si>
  <si>
    <t>Amb (S/N)</t>
  </si>
  <si>
    <t>Urb   (S/N)</t>
  </si>
  <si>
    <t>Priorità (4)</t>
  </si>
  <si>
    <t>STATO PROGETTAZIONE approvata (5)</t>
  </si>
  <si>
    <t>Tempi di esecuzione</t>
  </si>
  <si>
    <t>TRIM/ANNO INIZIO LAVORI</t>
  </si>
  <si>
    <t>TRIM/ANNO FINE LAVORI</t>
  </si>
  <si>
    <t>N. progr. (1)</t>
  </si>
  <si>
    <t>Finanziamento</t>
  </si>
  <si>
    <t>Annotazioni</t>
  </si>
  <si>
    <t>euro</t>
  </si>
  <si>
    <t xml:space="preserve">          CAT.  STRADALI    cod. A01 01 </t>
  </si>
  <si>
    <t xml:space="preserve">072   </t>
  </si>
  <si>
    <t>0013</t>
  </si>
  <si>
    <t>16</t>
  </si>
  <si>
    <t>072</t>
  </si>
  <si>
    <t>TOT. CAT. 01</t>
  </si>
  <si>
    <t xml:space="preserve">            CAT.  EDILIZIA SOCIALE E SCOLASTICA  cod. A05 08</t>
  </si>
  <si>
    <t>08</t>
  </si>
  <si>
    <t>TOT. CAT. 08</t>
  </si>
  <si>
    <t xml:space="preserve">           CAT.   ALTRA EDILIZIA PUBBLICA  cod. A05 09</t>
  </si>
  <si>
    <t>09</t>
  </si>
  <si>
    <t>TOT. CAT. 09</t>
  </si>
  <si>
    <t xml:space="preserve">               CAT. IGIENICO SANITARIO cod. A05 35 </t>
  </si>
  <si>
    <t>35</t>
  </si>
  <si>
    <t>TOT. CAT. 35</t>
  </si>
  <si>
    <t xml:space="preserve">            CAT. DIFESA DEL SUOLO   cod. A02 05 </t>
  </si>
  <si>
    <t>05</t>
  </si>
  <si>
    <t>TOT. CAT. 05</t>
  </si>
  <si>
    <t xml:space="preserve">           CAT. ALTRE INFRASTRUTTURE PUBBLICHE NON ALTROVE CLASSIFICATE    cod.A06  90 </t>
  </si>
  <si>
    <t>90</t>
  </si>
  <si>
    <t>TOT. CAT. 90</t>
  </si>
  <si>
    <t xml:space="preserve">              CAT. BENI CULTURALI  cod. A05 11 </t>
  </si>
  <si>
    <t>11</t>
  </si>
  <si>
    <t>TOT. CAT. 11</t>
  </si>
  <si>
    <t>TIPOLOGIA RISORSE</t>
  </si>
  <si>
    <t>Arco temporale di validità del programma</t>
  </si>
  <si>
    <t>Importo totale</t>
  </si>
  <si>
    <t xml:space="preserve">Entrate aventi destinazione vincolata per legge </t>
  </si>
  <si>
    <t>Entrate acquisite mediante contrazione di mutuo</t>
  </si>
  <si>
    <t>Entrate acquisite mediante apporti di capitali privati</t>
  </si>
  <si>
    <t>Trasferimento di immobili ex art. 19, c. 5-ter L. n. 109/94</t>
  </si>
  <si>
    <t xml:space="preserve">Stanziamenti di bilancio </t>
  </si>
  <si>
    <t>Totali</t>
  </si>
  <si>
    <t>Altro (1)</t>
  </si>
  <si>
    <t>(1) Compresa la cessione di immobili</t>
  </si>
  <si>
    <t>(1) Eventuale codice identificativo dell'intervento attribuito dall'Amministrazione (può essere vuoto)</t>
  </si>
  <si>
    <t>(2) La codifica dell'intervento CUI (C.F. + ANNO + n. progressivo) verrà composta e confermata, al momento della pubblicazione, dal sistema informativo di gestione</t>
  </si>
  <si>
    <t>(3) Indicare le finalità utilizzazndo la Tabella 5</t>
  </si>
  <si>
    <t>(4) Vedi art. 14 comma 3 della legge 109/94 e s.m.i. secondo le priorità indicate dall'Amministrazione con una scala espressa in tre livelli (1=massima priorità; 3= minima priorità)</t>
  </si>
  <si>
    <t>(5) Indicare la fase della progettazione approvata dell'opera come da Tabella 4</t>
  </si>
  <si>
    <t>DELL'AMMINISTRAZIONE DEL COMUNE DI CANOSA DI PUGLIA</t>
  </si>
  <si>
    <t>TOTALE PER ANNO</t>
  </si>
  <si>
    <t>TOTALE TRIENNIO</t>
  </si>
  <si>
    <t xml:space="preserve">TOTALE </t>
  </si>
  <si>
    <t>QUADRO DELLE RISORSE DISPONIBILI</t>
  </si>
  <si>
    <t>mutuo a contrarsi</t>
  </si>
  <si>
    <t>fondi regionali</t>
  </si>
  <si>
    <t xml:space="preserve">legge 23/96 - programma triennale edilizia scolastica </t>
  </si>
  <si>
    <t>Ministero delle Infrastrutture: contratti di quartiere</t>
  </si>
  <si>
    <t>delibera G.M. n. 175 del 14/08/2001</t>
  </si>
  <si>
    <t>Regione Puglia P.O.R. Puglia 2000/2006 Misura 1,1 Azione 5</t>
  </si>
  <si>
    <t>PIS n. 12 "Itinerario Turistico Culturale Normanno Svevo Angioino" POR Puglia 2000/2006 - Misura 1.6</t>
  </si>
  <si>
    <t>PIT Nord Barese</t>
  </si>
  <si>
    <t xml:space="preserve">          CAT.  STRADALI   cod.A01 01</t>
  </si>
  <si>
    <t>01</t>
  </si>
  <si>
    <t>S</t>
  </si>
  <si>
    <t>PP</t>
  </si>
  <si>
    <t>progetto generale lire 1.310.000.000 progetto stralcio lire 500.000.000 completamento lire 810.000.000 pari ad euro 418.330,09</t>
  </si>
  <si>
    <t>(1) Numero progressivo da 1 a N. a partire dalle opere del primo anno</t>
  </si>
  <si>
    <t>(2) Eventuale codice identificativo dell'intervento attribuito dall'Amministrazione (può essere vuoto)</t>
  </si>
  <si>
    <t>(3) Vedi Tabella 1 e Tabella 2</t>
  </si>
  <si>
    <t>(5) Vedi Tabella 3</t>
  </si>
  <si>
    <t>Tipologia (3)</t>
  </si>
  <si>
    <t xml:space="preserve">Categoria (3) </t>
  </si>
  <si>
    <t>S/N (4)</t>
  </si>
  <si>
    <t xml:space="preserve">Tipologia (5) </t>
  </si>
  <si>
    <t>del__________________</t>
  </si>
  <si>
    <t>ministero dell'ambiente difesa del suolo</t>
  </si>
  <si>
    <t>richiesto finanziamento Ministero Ambiente - Direzione qualità della vita, AATO Puglia</t>
  </si>
  <si>
    <t>Progetto DIVIS - Capofila Comune di Castellana Grotte</t>
  </si>
  <si>
    <t>Ministero infrastrutture e trasporti</t>
  </si>
  <si>
    <t xml:space="preserve">           CAT.   IGIENICO SANITARIO  cod. A05 35</t>
  </si>
  <si>
    <t xml:space="preserve">            CAT. ALTRE INFRASTRUTTURE PUBBLICHE NON ALTROVE CLASSIFICATE   cod. A06 90</t>
  </si>
  <si>
    <t>PE</t>
  </si>
  <si>
    <t>07</t>
  </si>
  <si>
    <t>99</t>
  </si>
  <si>
    <t>03</t>
  </si>
  <si>
    <t>mutuo</t>
  </si>
  <si>
    <t>Allegato alla Deliberazione di C.C. n.________</t>
  </si>
  <si>
    <t xml:space="preserve">rif.to Delibera C.C. n. 29 del 20/06/2003- Stima sommaria opere di urbanizzazione Euro 12,250,999 </t>
  </si>
  <si>
    <t>SC</t>
  </si>
  <si>
    <t xml:space="preserve">MANUTENZIONE EDIFICI SCOLASTICI </t>
  </si>
  <si>
    <t xml:space="preserve">MANUTENZIONE RETE FOGNARIA </t>
  </si>
  <si>
    <t xml:space="preserve">mutuo </t>
  </si>
  <si>
    <t>LAVORI DI RECUPERO RESTAURO E VALORIZZAZIONE DEL TEATRO COMUNALE DI CANOSA DI PUGLIA (BA) - COMPLETAMENTO</t>
  </si>
  <si>
    <t>N</t>
  </si>
  <si>
    <t>MANUTENZIONE STRAORDINARIA VIA DELLA MARCHESA  ed altre strade</t>
  </si>
  <si>
    <t xml:space="preserve">MANUTENZIONE STRADE URBANE </t>
  </si>
  <si>
    <t xml:space="preserve">MANUTENZIONE STRADE URBANE ED EXTRAURBANE </t>
  </si>
  <si>
    <t xml:space="preserve">MANUTENZIONE STRADE URBANE ED EXTRAURBANE  </t>
  </si>
  <si>
    <t>RECUPERO ALLOGGI COMUNALI TORRE CARACCIOLO (PIRP)</t>
  </si>
  <si>
    <t>(4) Da compilarsi solo quando si tratta d'intervento che si realizza a seguito di  specifica alienazione a favore dell'appaltatore. In caso affermativo compilare la scheda 2B.</t>
  </si>
  <si>
    <t>CAPITALE PRIVATO: concessione di lavori pubblici</t>
  </si>
  <si>
    <t>REGIONE PUGLIA</t>
  </si>
  <si>
    <t>VIABILITA', VERDE PUBBLICO, FOGNA BIANCA, PUBBLICA ILLUMINAZIONE (PIRP)</t>
  </si>
  <si>
    <t>CAPITALE PRIVATO: Fondazione CARI Verona</t>
  </si>
  <si>
    <t>REGIONE PUGLIA: P.I.S.</t>
  </si>
  <si>
    <t>URBANIZZAZIONI ZONA PIP MADONNA DI COSTANTINOPOLI</t>
  </si>
  <si>
    <t>EURO 1.100.000,00  PRUSST REGIONE PUGLIA, EURO 2.415.500 CAPITALE PRIVATO</t>
  </si>
  <si>
    <t>REGIONE PUGLIA (PRUSST - PIT NORD BARESE)</t>
  </si>
  <si>
    <t>MUSEO NAZIONALE ARCHEOLOGICO</t>
  </si>
  <si>
    <t>EURO 18.000.000,00 DALLO STATO, EURO 4.000.000,00 REGIONE PUGLIA</t>
  </si>
  <si>
    <t>AREA ATTREZZATA A SERVIZI PER L'AGRICOLTURA</t>
  </si>
  <si>
    <t>CAPITALE PRIVATO: CONCESSIONE LAVORI PUBBLICI</t>
  </si>
  <si>
    <r>
      <t xml:space="preserve">LAVORI DI ADEGUAMENTO ALLE NORME DI SICUREZZA E ABBATTIMENTO BARRIERE ARCHITETTONICHE DEGLI EDIFICI SCOLASTICI COMUNALI - SCUOLA ELEMENTARE </t>
    </r>
    <r>
      <rPr>
        <u val="single"/>
        <sz val="8"/>
        <rFont val="Arial"/>
        <family val="0"/>
      </rPr>
      <t>E. DE MURO LOMANTO</t>
    </r>
  </si>
  <si>
    <t>capitale privato - STU</t>
  </si>
  <si>
    <t>URBANIZZAZIONI ZONA PIP CONTRADA COLAVECCHIA (1°+2° intervento)</t>
  </si>
  <si>
    <t>fonte fin.to 09</t>
  </si>
  <si>
    <t>fonte fin.to 10</t>
  </si>
  <si>
    <t>M</t>
  </si>
  <si>
    <t>R</t>
  </si>
  <si>
    <t>P</t>
  </si>
  <si>
    <t>R/P</t>
  </si>
  <si>
    <t>S/R</t>
  </si>
  <si>
    <t>legenda fin.to</t>
  </si>
  <si>
    <t>regione</t>
  </si>
  <si>
    <t>capitale privato</t>
  </si>
  <si>
    <t>C</t>
  </si>
  <si>
    <t>comunali</t>
  </si>
  <si>
    <t>misto</t>
  </si>
  <si>
    <t>stato</t>
  </si>
  <si>
    <t>stanziamenti di bilancio</t>
  </si>
  <si>
    <t>entrate acquisite mediante contrazione mutui</t>
  </si>
  <si>
    <t>entrate aventi destinazione vincolata per legge</t>
  </si>
  <si>
    <t>entrate acquisite mediante apporti di capitale privato</t>
  </si>
  <si>
    <t xml:space="preserve">         CAT.  EDILIZIA SOCIALE E SCOLASTICA  cod. A05 08</t>
  </si>
  <si>
    <t>T</t>
  </si>
  <si>
    <t>trasferimento immobili</t>
  </si>
  <si>
    <t>A</t>
  </si>
  <si>
    <t>altro</t>
  </si>
  <si>
    <t xml:space="preserve">x/y </t>
  </si>
  <si>
    <t>SF</t>
  </si>
  <si>
    <t>URB</t>
  </si>
  <si>
    <t>CPA</t>
  </si>
  <si>
    <t>MIS</t>
  </si>
  <si>
    <t>VAB</t>
  </si>
  <si>
    <t>4/2009</t>
  </si>
  <si>
    <t>2/2009</t>
  </si>
  <si>
    <t>3/2009</t>
  </si>
  <si>
    <t>4/2011</t>
  </si>
  <si>
    <t>ing. Germinario</t>
  </si>
  <si>
    <t>Sabino</t>
  </si>
  <si>
    <t>arch. Menduni</t>
  </si>
  <si>
    <t>Cataldo</t>
  </si>
  <si>
    <t>LAVORI  DI VALORIZZAZIONE DI PIAZZA VITTORIO VENETO E VILLA COMUNALE</t>
  </si>
  <si>
    <t xml:space="preserve">LUDOTECA, SCUOLA MATERNA, PALESTRA E SERVIZI DI QUARTIERE </t>
  </si>
  <si>
    <t>SCUOLA MEDIA IN ZONA CANOSA ALTA PIRP</t>
  </si>
  <si>
    <t>MANUTENZIONE STRAORDINARIA PALAZZINE TORRE CARACCIOLO</t>
  </si>
  <si>
    <t>COMPLETAMENTO PIANO DI RECUPERO ZONA CAPANNONI</t>
  </si>
  <si>
    <t>DISSESTO IDROGEOLOGICO - INTERVENTO DI RIFACIMENTO RETI IDRICHE 2° STRALCIO</t>
  </si>
  <si>
    <t>RISANAMENTO IDROGEOLOGICO ABITATO DI CANOSA DI PUGLIA. RIFACIMENTO DEI TRONCHI DI RETE IDRICA E FOGNA PLUVIALE NELL'ABITATO. 2° STRALCIO</t>
  </si>
  <si>
    <t>DISSESTO IDROGEOLOGICO  ABITATO DI CANOSA DI PUGLIA . INTERVENTO DI CONSOLIDAMENTO DELLE CASVITA'. COMPLETAMENTO</t>
  </si>
  <si>
    <t>PIATTAFORMA COMMERCIALE PRODOTTI AGRICOLI NELLA BORGATA DI LOCONIA</t>
  </si>
  <si>
    <t>PARCO FLUVIALE DELL'OFANTO</t>
  </si>
  <si>
    <t>URBANIZZAZIONI ZONA PIP CONTRADA COLAVECCHIA (3° intervento)</t>
  </si>
  <si>
    <t>RECUPERO E VALORIZZAZIONE EX CONVENTO CARMELITANI</t>
  </si>
  <si>
    <t>VALORIZZAZIONE  DELL'IPOGEO VARRESE - PROGETTO DIVIS</t>
  </si>
  <si>
    <t>PIANO DI VALORIZZAZIONE E FRUIZIONE DEL PATRIMONJIO ARCHEOLOGICO CANOSINO (INFRASTRUTTURE E CULTURA) (DIFFERENZA FRA EURO 3.324.249 ED EURO 269.600 MIS. 4.16 POR PUGLIA)</t>
  </si>
  <si>
    <t>LAVORI DI RECUPERO PALAZZO CASIERI</t>
  </si>
  <si>
    <t>02</t>
  </si>
  <si>
    <t>SCHEDA 3: PROGRAMMA TRIENNALE DELLE OPERE PUBBLICHE 2009/2011</t>
  </si>
  <si>
    <t>SCHEDA 1: PROGRAMMA TRIENNALE DELLE OPERE PUBBLICHE 2009/2011</t>
  </si>
  <si>
    <t>Disponibilità finanziaria  Primo anno 2009</t>
  </si>
  <si>
    <t>Disponibilità finanziaria  Secondo anno 2010</t>
  </si>
  <si>
    <t>Disponibilità finanziaria  Terzo anno 2011</t>
  </si>
  <si>
    <t>Primo anno                             2009</t>
  </si>
  <si>
    <t>Secondo anno         2010</t>
  </si>
  <si>
    <t>Terzo anno                2011</t>
  </si>
  <si>
    <t>fonte fin.to 11</t>
  </si>
  <si>
    <t>ASILO NIDO VIA DELLE BETULLE</t>
  </si>
  <si>
    <t>ASILO NIDO VIA DEI  PLATANI</t>
  </si>
  <si>
    <t>REGIONE PUGLIA: partecipazione bando</t>
  </si>
  <si>
    <t>RECUPERO E VALORIZZAZIONE  DI AREE ARCHEOLOGICHE PER IL MIGLIORAMENTO DELLA FRUIZIONE DELLE STESE E PER LA PROMOZIONE TURISTICA DEL TERRITORIO</t>
  </si>
  <si>
    <t>VALORIZZAZIONE E PROMOZIONE DEI PRODOTTI TIPICI LOCALI . STRADE RURALI. LE VIE DEL VINO E DELL'OLIO</t>
  </si>
  <si>
    <t>INTERVENTI PER FAVORIRE LA MOBILITA' URBANA. PARCHEGGIO PUBBLICO DI VIA DUCA DI GENOVA</t>
  </si>
  <si>
    <t xml:space="preserve">CENTRO DIURNO PER ANZIANI </t>
  </si>
  <si>
    <t>REGIONE PUGLIA: partecipazione avviso pubblico</t>
  </si>
  <si>
    <t>delibera G.M. n. 273 del 09.10.2008</t>
  </si>
  <si>
    <t>delibera G.M. n. 237 del 31.07.2008</t>
  </si>
  <si>
    <t>delibera G.M. n. 236 del 31.07.2008</t>
  </si>
  <si>
    <t>PAVIMENTAZIONE STRADALE ZONA CASTELLO</t>
  </si>
  <si>
    <t>LAVORI DI ADEGUAMENTO ALLE NORME DI SICUREZZA DEGLI EDIFICI SCOLASTICI COMUNALI - SCUOLA MEDIA G. BOVIO - 2° STRALCIO COMPLETAMENTO</t>
  </si>
  <si>
    <t>partecipazione bando INAIL 2009</t>
  </si>
  <si>
    <t>EDILIZIA RESIDENZIALE SOVVENZIONATA DA ASSEGNARE AD ANZIANI E GIOVANI COPPIE (1.337.233 + 240.000 SPERIMENTALE+ 425.044)</t>
  </si>
  <si>
    <t>SISTEMA INTEGRATO DI FRUIZIONE E RICETTIVITA' TURISTICA . RIQUALIFICAZIONE E RECUPERO DEL QUARTIERE CASTELLO -PROGETTO STRALCIO DI COMPLETAMENTO</t>
  </si>
  <si>
    <t>Regione Puglia - Assessorato alla programmazione. Area vasta Nord Barese Ofantino</t>
  </si>
  <si>
    <t>Regione Puglia - Assessorato alla Programmazione. Area Vasta Nord Barese Ofantino</t>
  </si>
  <si>
    <t>Costo totale opera 1652000 di cui : euro 344000 REGIONE PUGLIA ASSESSORATO ALLA SOLIDARIETA' SERVIZI  SOCIALI , euro 510000 CONTRATTI DI QUARTIERE II, euro 842000 CAPITALE PRIVATO</t>
  </si>
  <si>
    <t>4/2010</t>
  </si>
  <si>
    <t>2/2010</t>
  </si>
  <si>
    <t>n.ord.</t>
  </si>
  <si>
    <t xml:space="preserve"> SCHEDA 2:  PROGRAMMA TRIENNALE OPERE PUBBLICHE 2009/2011</t>
  </si>
  <si>
    <t>ELENCO ANNUALE 2009</t>
  </si>
  <si>
    <t>Fondi BOC destinati ad espropri dell'anno 2004</t>
  </si>
  <si>
    <t>emendamento prot. 10387/2009</t>
  </si>
  <si>
    <t>LAVORI DI URBANIZZAZIONI DELLA ZONA D2 - 1° LOTTO</t>
  </si>
  <si>
    <t>R/M</t>
  </si>
  <si>
    <t>euro 4.000.000 fondi POR 2007-2013 linea intervento 6,2 ed euro 950.000,00 con mutuo  a contrarsi</t>
  </si>
  <si>
    <t>ing.Maggio</t>
  </si>
  <si>
    <t>Mario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</si>
</sst>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8"/>
      <name val="Tahoma"/>
      <family val="0"/>
    </font>
    <font>
      <b/>
      <sz val="12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u val="single"/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49" fontId="2" fillId="0" borderId="1" xfId="17" applyNumberFormat="1" applyFont="1" applyBorder="1" applyAlignment="1">
      <alignment horizontal="center" vertical="center" wrapText="1"/>
    </xf>
    <xf numFmtId="9" fontId="1" fillId="2" borderId="1" xfId="17" applyFont="1" applyFill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43" fontId="0" fillId="0" borderId="1" xfId="17" applyNumberFormat="1" applyFont="1" applyBorder="1" applyAlignment="1">
      <alignment vertical="top" wrapText="1"/>
    </xf>
    <xf numFmtId="9" fontId="2" fillId="0" borderId="1" xfId="17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9" fontId="2" fillId="0" borderId="1" xfId="17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9" fontId="2" fillId="0" borderId="1" xfId="17" applyFont="1" applyBorder="1" applyAlignment="1">
      <alignment horizontal="center" vertical="top" wrapText="1"/>
    </xf>
    <xf numFmtId="49" fontId="3" fillId="3" borderId="1" xfId="17" applyNumberFormat="1" applyFont="1" applyFill="1" applyBorder="1" applyAlignment="1">
      <alignment vertical="top"/>
    </xf>
    <xf numFmtId="49" fontId="2" fillId="0" borderId="1" xfId="17" applyNumberFormat="1" applyFont="1" applyBorder="1" applyAlignment="1">
      <alignment horizontal="left" vertical="top" wrapText="1"/>
    </xf>
    <xf numFmtId="9" fontId="2" fillId="0" borderId="1" xfId="17" applyFont="1" applyBorder="1" applyAlignment="1">
      <alignment vertical="top"/>
    </xf>
    <xf numFmtId="49" fontId="2" fillId="0" borderId="1" xfId="17" applyNumberFormat="1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9" fontId="2" fillId="0" borderId="1" xfId="17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4" fontId="0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9" fontId="2" fillId="0" borderId="1" xfId="17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17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2" fillId="0" borderId="1" xfId="17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43" fontId="1" fillId="2" borderId="1" xfId="17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43" fontId="9" fillId="0" borderId="1" xfId="17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4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4" fontId="9" fillId="0" borderId="1" xfId="17" applyNumberFormat="1" applyFont="1" applyBorder="1" applyAlignment="1">
      <alignment horizontal="center" vertical="top" wrapText="1"/>
    </xf>
    <xf numFmtId="9" fontId="1" fillId="0" borderId="1" xfId="17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9" fontId="3" fillId="3" borderId="2" xfId="17" applyNumberFormat="1" applyFont="1" applyFill="1" applyBorder="1" applyAlignment="1">
      <alignment vertical="top"/>
    </xf>
    <xf numFmtId="49" fontId="2" fillId="0" borderId="3" xfId="17" applyNumberFormat="1" applyFont="1" applyBorder="1" applyAlignment="1">
      <alignment horizontal="left" vertical="top" wrapText="1"/>
    </xf>
    <xf numFmtId="43" fontId="9" fillId="0" borderId="3" xfId="17" applyNumberFormat="1" applyFont="1" applyBorder="1" applyAlignment="1">
      <alignment horizontal="center" vertical="top" wrapText="1"/>
    </xf>
    <xf numFmtId="9" fontId="2" fillId="0" borderId="3" xfId="17" applyFont="1" applyBorder="1" applyAlignment="1">
      <alignment vertical="top"/>
    </xf>
    <xf numFmtId="9" fontId="1" fillId="2" borderId="1" xfId="17" applyFont="1" applyFill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" xfId="17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49" fontId="0" fillId="0" borderId="1" xfId="17" applyNumberFormat="1" applyFont="1" applyBorder="1" applyAlignment="1">
      <alignment vertical="top"/>
    </xf>
    <xf numFmtId="43" fontId="0" fillId="0" borderId="1" xfId="17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/>
    </xf>
    <xf numFmtId="49" fontId="0" fillId="0" borderId="2" xfId="17" applyNumberFormat="1" applyFont="1" applyBorder="1" applyAlignment="1">
      <alignment vertical="top"/>
    </xf>
    <xf numFmtId="0" fontId="0" fillId="0" borderId="3" xfId="0" applyFont="1" applyBorder="1" applyAlignment="1">
      <alignment vertical="top"/>
    </xf>
    <xf numFmtId="49" fontId="0" fillId="0" borderId="3" xfId="17" applyNumberFormat="1" applyFont="1" applyBorder="1" applyAlignment="1">
      <alignment vertical="top"/>
    </xf>
    <xf numFmtId="43" fontId="0" fillId="0" borderId="3" xfId="17" applyNumberFormat="1" applyFont="1" applyBorder="1" applyAlignment="1">
      <alignment vertical="top" wrapText="1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4" fontId="0" fillId="0" borderId="1" xfId="17" applyNumberFormat="1" applyFont="1" applyBorder="1" applyAlignment="1">
      <alignment vertical="top" wrapText="1"/>
    </xf>
    <xf numFmtId="0" fontId="0" fillId="0" borderId="1" xfId="17" applyNumberFormat="1" applyFont="1" applyBorder="1" applyAlignment="1">
      <alignment vertical="top"/>
    </xf>
    <xf numFmtId="0" fontId="0" fillId="0" borderId="1" xfId="17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0" fillId="0" borderId="1" xfId="17" applyNumberFormat="1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9" fontId="0" fillId="2" borderId="1" xfId="17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Fill="1" applyBorder="1" applyAlignment="1">
      <alignment/>
    </xf>
    <xf numFmtId="4" fontId="7" fillId="0" borderId="4" xfId="0" applyNumberFormat="1" applyFont="1" applyBorder="1" applyAlignment="1">
      <alignment/>
    </xf>
    <xf numFmtId="4" fontId="7" fillId="0" borderId="5" xfId="0" applyNumberFormat="1" applyFont="1" applyFill="1" applyBorder="1" applyAlignment="1">
      <alignment/>
    </xf>
    <xf numFmtId="4" fontId="7" fillId="4" borderId="4" xfId="0" applyNumberFormat="1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3" fontId="1" fillId="3" borderId="1" xfId="0" applyNumberFormat="1" applyFont="1" applyFill="1" applyBorder="1" applyAlignment="1">
      <alignment vertical="top" wrapText="1"/>
    </xf>
    <xf numFmtId="43" fontId="1" fillId="3" borderId="1" xfId="17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/>
    </xf>
    <xf numFmtId="9" fontId="1" fillId="0" borderId="1" xfId="17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4" borderId="1" xfId="0" applyFont="1" applyFill="1" applyBorder="1" applyAlignment="1">
      <alignment vertical="top"/>
    </xf>
    <xf numFmtId="43" fontId="1" fillId="4" borderId="1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" xfId="0" applyFont="1" applyBorder="1" applyAlignment="1">
      <alignment horizontal="center" vertical="top" wrapText="1"/>
    </xf>
    <xf numFmtId="43" fontId="0" fillId="0" borderId="1" xfId="17" applyNumberFormat="1" applyFont="1" applyFill="1" applyBorder="1" applyAlignment="1">
      <alignment vertical="top" wrapText="1"/>
    </xf>
    <xf numFmtId="43" fontId="0" fillId="0" borderId="18" xfId="17" applyNumberFormat="1" applyFont="1" applyBorder="1" applyAlignment="1">
      <alignment vertical="top" wrapText="1"/>
    </xf>
    <xf numFmtId="43" fontId="9" fillId="0" borderId="18" xfId="17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/>
    </xf>
    <xf numFmtId="43" fontId="0" fillId="0" borderId="2" xfId="17" applyNumberFormat="1" applyFont="1" applyFill="1" applyBorder="1" applyAlignment="1">
      <alignment vertical="top" wrapText="1"/>
    </xf>
    <xf numFmtId="43" fontId="9" fillId="0" borderId="2" xfId="17" applyNumberFormat="1" applyFont="1" applyFill="1" applyBorder="1" applyAlignment="1">
      <alignment horizontal="center" vertical="top" wrapText="1"/>
    </xf>
    <xf numFmtId="9" fontId="2" fillId="0" borderId="2" xfId="17" applyFont="1" applyFill="1" applyBorder="1" applyAlignment="1">
      <alignment horizontal="center" vertical="top" wrapText="1"/>
    </xf>
    <xf numFmtId="49" fontId="2" fillId="0" borderId="19" xfId="17" applyNumberFormat="1" applyFont="1" applyFill="1" applyBorder="1" applyAlignment="1">
      <alignment vertical="top" wrapText="1"/>
    </xf>
    <xf numFmtId="43" fontId="0" fillId="0" borderId="20" xfId="17" applyNumberFormat="1" applyFont="1" applyFill="1" applyBorder="1" applyAlignment="1">
      <alignment vertical="top" wrapText="1"/>
    </xf>
    <xf numFmtId="43" fontId="9" fillId="0" borderId="1" xfId="17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9" fontId="2" fillId="0" borderId="1" xfId="17" applyFont="1" applyFill="1" applyBorder="1" applyAlignment="1">
      <alignment vertical="top"/>
    </xf>
    <xf numFmtId="43" fontId="1" fillId="3" borderId="2" xfId="17" applyNumberFormat="1" applyFont="1" applyFill="1" applyBorder="1" applyAlignment="1">
      <alignment vertical="top" wrapText="1"/>
    </xf>
    <xf numFmtId="43" fontId="10" fillId="3" borderId="2" xfId="17" applyNumberFormat="1" applyFont="1" applyFill="1" applyBorder="1" applyAlignment="1">
      <alignment horizontal="center" vertical="top" wrapText="1"/>
    </xf>
    <xf numFmtId="9" fontId="0" fillId="3" borderId="2" xfId="17" applyFont="1" applyFill="1" applyBorder="1" applyAlignment="1">
      <alignment vertical="top"/>
    </xf>
    <xf numFmtId="43" fontId="1" fillId="3" borderId="1" xfId="17" applyNumberFormat="1" applyFont="1" applyFill="1" applyBorder="1" applyAlignment="1">
      <alignment vertical="top" wrapText="1"/>
    </xf>
    <xf numFmtId="43" fontId="10" fillId="3" borderId="1" xfId="17" applyNumberFormat="1" applyFont="1" applyFill="1" applyBorder="1" applyAlignment="1">
      <alignment horizontal="center" vertical="top" wrapText="1"/>
    </xf>
    <xf numFmtId="9" fontId="0" fillId="3" borderId="1" xfId="17" applyFont="1" applyFill="1" applyBorder="1" applyAlignment="1">
      <alignment vertical="top"/>
    </xf>
    <xf numFmtId="0" fontId="0" fillId="3" borderId="1" xfId="0" applyFont="1" applyFill="1" applyBorder="1" applyAlignment="1">
      <alignment vertical="top"/>
    </xf>
    <xf numFmtId="164" fontId="1" fillId="3" borderId="1" xfId="17" applyNumberFormat="1" applyFont="1" applyFill="1" applyBorder="1" applyAlignment="1">
      <alignment vertical="top" wrapText="1"/>
    </xf>
    <xf numFmtId="164" fontId="10" fillId="3" borderId="1" xfId="17" applyNumberFormat="1" applyFont="1" applyFill="1" applyBorder="1" applyAlignment="1">
      <alignment horizontal="center" vertical="top" wrapText="1"/>
    </xf>
    <xf numFmtId="4" fontId="0" fillId="3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4" fontId="0" fillId="0" borderId="1" xfId="17" applyNumberFormat="1" applyFont="1" applyFill="1" applyBorder="1" applyAlignment="1">
      <alignment vertical="top" wrapText="1"/>
    </xf>
    <xf numFmtId="4" fontId="9" fillId="0" borderId="1" xfId="17" applyNumberFormat="1" applyFont="1" applyFill="1" applyBorder="1" applyAlignment="1">
      <alignment horizontal="center" vertical="top" wrapText="1"/>
    </xf>
    <xf numFmtId="0" fontId="0" fillId="0" borderId="1" xfId="17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center" wrapText="1"/>
    </xf>
    <xf numFmtId="9" fontId="0" fillId="0" borderId="23" xfId="17" applyFont="1" applyBorder="1" applyAlignment="1">
      <alignment horizontal="center" vertical="center" wrapText="1"/>
    </xf>
    <xf numFmtId="9" fontId="0" fillId="0" borderId="24" xfId="17" applyFont="1" applyBorder="1" applyAlignment="1">
      <alignment horizontal="center" vertical="center" wrapText="1"/>
    </xf>
    <xf numFmtId="9" fontId="0" fillId="0" borderId="25" xfId="17" applyFont="1" applyBorder="1" applyAlignment="1">
      <alignment horizontal="center" vertical="center" wrapText="1"/>
    </xf>
    <xf numFmtId="9" fontId="0" fillId="0" borderId="13" xfId="17" applyFont="1" applyBorder="1" applyAlignment="1">
      <alignment horizontal="center" vertical="center" wrapText="1"/>
    </xf>
    <xf numFmtId="9" fontId="0" fillId="0" borderId="0" xfId="17" applyFont="1" applyBorder="1" applyAlignment="1">
      <alignment horizontal="center" vertical="center" wrapText="1"/>
    </xf>
    <xf numFmtId="9" fontId="0" fillId="0" borderId="14" xfId="17" applyFont="1" applyBorder="1" applyAlignment="1">
      <alignment horizontal="center" vertical="center" wrapText="1"/>
    </xf>
    <xf numFmtId="9" fontId="0" fillId="0" borderId="15" xfId="17" applyFont="1" applyBorder="1" applyAlignment="1">
      <alignment horizontal="center" vertical="center" wrapText="1"/>
    </xf>
    <xf numFmtId="9" fontId="0" fillId="0" borderId="16" xfId="17" applyFont="1" applyBorder="1" applyAlignment="1">
      <alignment horizontal="center" vertical="center" wrapText="1"/>
    </xf>
    <xf numFmtId="9" fontId="0" fillId="0" borderId="17" xfId="17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textRotation="90" wrapText="1"/>
    </xf>
    <xf numFmtId="9" fontId="7" fillId="0" borderId="1" xfId="17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9" fontId="0" fillId="0" borderId="1" xfId="17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9" fontId="7" fillId="0" borderId="23" xfId="17" applyFont="1" applyBorder="1" applyAlignment="1">
      <alignment horizontal="center" vertical="center" wrapText="1"/>
    </xf>
    <xf numFmtId="9" fontId="7" fillId="0" borderId="24" xfId="17" applyFont="1" applyBorder="1" applyAlignment="1">
      <alignment horizontal="center" vertical="center" wrapText="1"/>
    </xf>
    <xf numFmtId="9" fontId="7" fillId="0" borderId="25" xfId="17" applyFont="1" applyBorder="1" applyAlignment="1">
      <alignment horizontal="center" vertical="center" wrapText="1"/>
    </xf>
    <xf numFmtId="9" fontId="7" fillId="0" borderId="13" xfId="17" applyFont="1" applyBorder="1" applyAlignment="1">
      <alignment horizontal="center" vertical="center" wrapText="1"/>
    </xf>
    <xf numFmtId="9" fontId="7" fillId="0" borderId="0" xfId="17" applyFont="1" applyBorder="1" applyAlignment="1">
      <alignment horizontal="center" vertical="center" wrapText="1"/>
    </xf>
    <xf numFmtId="9" fontId="7" fillId="0" borderId="14" xfId="17" applyFont="1" applyBorder="1" applyAlignment="1">
      <alignment horizontal="center" vertical="center" wrapText="1"/>
    </xf>
    <xf numFmtId="9" fontId="7" fillId="0" borderId="15" xfId="17" applyFont="1" applyBorder="1" applyAlignment="1">
      <alignment horizontal="center" vertical="center" wrapText="1"/>
    </xf>
    <xf numFmtId="9" fontId="7" fillId="0" borderId="16" xfId="17" applyFont="1" applyBorder="1" applyAlignment="1">
      <alignment horizontal="center" vertical="center" wrapText="1"/>
    </xf>
    <xf numFmtId="9" fontId="7" fillId="0" borderId="17" xfId="17" applyFont="1" applyBorder="1" applyAlignment="1">
      <alignment horizontal="center" vertical="center" wrapText="1"/>
    </xf>
    <xf numFmtId="9" fontId="5" fillId="0" borderId="1" xfId="17" applyFont="1" applyBorder="1" applyAlignment="1">
      <alignment horizontal="center"/>
    </xf>
    <xf numFmtId="9" fontId="6" fillId="0" borderId="1" xfId="17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0" xfId="17" applyFont="1" applyFill="1" applyBorder="1" applyAlignment="1">
      <alignment horizontal="left" vertical="top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49" fontId="2" fillId="0" borderId="1" xfId="17" applyNumberFormat="1" applyFont="1" applyBorder="1" applyAlignment="1">
      <alignment horizontal="left" vertical="top" wrapText="1"/>
    </xf>
    <xf numFmtId="49" fontId="3" fillId="3" borderId="1" xfId="17" applyNumberFormat="1" applyFont="1" applyFill="1" applyBorder="1" applyAlignment="1">
      <alignment vertical="top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9" fontId="1" fillId="2" borderId="1" xfId="17" applyFont="1" applyFill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49" fontId="2" fillId="0" borderId="1" xfId="17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2" fillId="0" borderId="19" xfId="17" applyNumberFormat="1" applyFont="1" applyBorder="1" applyAlignment="1">
      <alignment vertical="top" wrapText="1"/>
    </xf>
    <xf numFmtId="49" fontId="2" fillId="0" borderId="26" xfId="17" applyNumberFormat="1" applyFont="1" applyBorder="1" applyAlignment="1">
      <alignment vertical="top" wrapText="1"/>
    </xf>
    <xf numFmtId="49" fontId="2" fillId="0" borderId="20" xfId="17" applyNumberFormat="1" applyFont="1" applyBorder="1" applyAlignment="1">
      <alignment vertical="top" wrapText="1"/>
    </xf>
    <xf numFmtId="49" fontId="2" fillId="0" borderId="19" xfId="17" applyNumberFormat="1" applyFont="1" applyBorder="1" applyAlignment="1">
      <alignment horizontal="left" vertical="top" wrapText="1"/>
    </xf>
    <xf numFmtId="49" fontId="2" fillId="0" borderId="26" xfId="17" applyNumberFormat="1" applyFont="1" applyBorder="1" applyAlignment="1">
      <alignment horizontal="left" vertical="top" wrapText="1"/>
    </xf>
    <xf numFmtId="49" fontId="2" fillId="0" borderId="20" xfId="17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="85" zoomScaleNormal="85" workbookViewId="0" topLeftCell="A1">
      <selection activeCell="E17" sqref="E17"/>
    </sheetView>
  </sheetViews>
  <sheetFormatPr defaultColWidth="9.140625" defaultRowHeight="12.75"/>
  <cols>
    <col min="1" max="1" width="36.8515625" style="0" customWidth="1"/>
    <col min="2" max="2" width="29.8515625" style="0" customWidth="1"/>
    <col min="3" max="3" width="27.140625" style="0" customWidth="1"/>
    <col min="4" max="4" width="26.421875" style="0" customWidth="1"/>
    <col min="5" max="5" width="19.57421875" style="0" customWidth="1"/>
  </cols>
  <sheetData>
    <row r="1" spans="1:6" ht="15.75">
      <c r="A1" s="157" t="s">
        <v>188</v>
      </c>
      <c r="B1" s="158"/>
      <c r="C1" s="158"/>
      <c r="D1" s="158"/>
      <c r="E1" s="158"/>
      <c r="F1" s="92"/>
    </row>
    <row r="2" spans="1:6" ht="15.75">
      <c r="A2" s="159" t="s">
        <v>67</v>
      </c>
      <c r="B2" s="160"/>
      <c r="C2" s="160"/>
      <c r="D2" s="160"/>
      <c r="E2" s="160"/>
      <c r="F2" s="93"/>
    </row>
    <row r="3" spans="1:6" ht="15.75">
      <c r="A3" s="159" t="s">
        <v>71</v>
      </c>
      <c r="B3" s="160"/>
      <c r="C3" s="160"/>
      <c r="D3" s="160"/>
      <c r="E3" s="160"/>
      <c r="F3" s="93"/>
    </row>
    <row r="4" spans="1:6" ht="15.75">
      <c r="A4" s="159"/>
      <c r="B4" s="160"/>
      <c r="C4" s="160"/>
      <c r="D4" s="160"/>
      <c r="E4" s="160"/>
      <c r="F4" s="93"/>
    </row>
    <row r="5" spans="1:6" ht="15">
      <c r="A5" s="155" t="s">
        <v>51</v>
      </c>
      <c r="B5" s="156" t="s">
        <v>52</v>
      </c>
      <c r="C5" s="156"/>
      <c r="D5" s="156"/>
      <c r="E5" s="156"/>
      <c r="F5" s="93"/>
    </row>
    <row r="6" spans="1:6" ht="30">
      <c r="A6" s="155"/>
      <c r="B6" s="86" t="s">
        <v>189</v>
      </c>
      <c r="C6" s="86" t="s">
        <v>190</v>
      </c>
      <c r="D6" s="86" t="s">
        <v>191</v>
      </c>
      <c r="E6" s="85" t="s">
        <v>53</v>
      </c>
      <c r="F6" s="93"/>
    </row>
    <row r="7" spans="1:6" ht="44.25" customHeight="1">
      <c r="A7" s="86" t="s">
        <v>54</v>
      </c>
      <c r="B7" s="87">
        <v>27500000</v>
      </c>
      <c r="C7" s="94">
        <v>33065646.49</v>
      </c>
      <c r="D7" s="88">
        <v>25360930.2</v>
      </c>
      <c r="E7" s="88">
        <f>SUM(B7:D7)</f>
        <v>85926576.69</v>
      </c>
      <c r="F7" s="93"/>
    </row>
    <row r="8" spans="1:6" ht="30">
      <c r="A8" s="86" t="s">
        <v>55</v>
      </c>
      <c r="B8" s="87">
        <v>1250000</v>
      </c>
      <c r="C8" s="87">
        <v>1029832.76</v>
      </c>
      <c r="D8" s="88">
        <v>300000</v>
      </c>
      <c r="E8" s="88">
        <f aca="true" t="shared" si="0" ref="E8:E13">SUM(B8:D8)</f>
        <v>2579832.76</v>
      </c>
      <c r="F8" s="93"/>
    </row>
    <row r="9" spans="1:6" ht="30">
      <c r="A9" s="86" t="s">
        <v>56</v>
      </c>
      <c r="B9" s="87">
        <v>2342000</v>
      </c>
      <c r="C9" s="87">
        <v>21278326.97</v>
      </c>
      <c r="D9" s="87">
        <v>0</v>
      </c>
      <c r="E9" s="88">
        <f t="shared" si="0"/>
        <v>23620326.97</v>
      </c>
      <c r="F9" s="93"/>
    </row>
    <row r="10" spans="1:6" ht="30">
      <c r="A10" s="86" t="s">
        <v>57</v>
      </c>
      <c r="B10" s="89">
        <v>0</v>
      </c>
      <c r="C10" s="89">
        <v>0</v>
      </c>
      <c r="D10" s="87">
        <v>0</v>
      </c>
      <c r="E10" s="88">
        <f t="shared" si="0"/>
        <v>0</v>
      </c>
      <c r="F10" s="93"/>
    </row>
    <row r="11" spans="1:6" ht="15">
      <c r="A11" s="86" t="s">
        <v>58</v>
      </c>
      <c r="B11" s="87">
        <v>300000</v>
      </c>
      <c r="C11" s="87">
        <v>0</v>
      </c>
      <c r="D11" s="87">
        <v>0</v>
      </c>
      <c r="E11" s="88">
        <f t="shared" si="0"/>
        <v>300000</v>
      </c>
      <c r="F11" s="93"/>
    </row>
    <row r="12" spans="1:6" ht="15">
      <c r="A12" s="86" t="s">
        <v>60</v>
      </c>
      <c r="B12" s="87">
        <v>0</v>
      </c>
      <c r="C12" s="87">
        <v>0</v>
      </c>
      <c r="D12" s="87">
        <v>0</v>
      </c>
      <c r="E12" s="88">
        <f t="shared" si="0"/>
        <v>0</v>
      </c>
      <c r="F12" s="93"/>
    </row>
    <row r="13" spans="1:6" ht="15">
      <c r="A13" s="91" t="s">
        <v>59</v>
      </c>
      <c r="B13" s="90">
        <f>SUM(B7:B12)</f>
        <v>31392000</v>
      </c>
      <c r="C13" s="90">
        <f>SUM(C7:C12)</f>
        <v>55373806.22</v>
      </c>
      <c r="D13" s="90">
        <f>SUM(D7:D12)</f>
        <v>25660930.2</v>
      </c>
      <c r="E13" s="90">
        <f t="shared" si="0"/>
        <v>112426736.42</v>
      </c>
      <c r="F13" s="93"/>
    </row>
    <row r="14" spans="1:6" ht="15">
      <c r="A14" s="95"/>
      <c r="B14" s="96"/>
      <c r="C14" s="96"/>
      <c r="D14" s="96"/>
      <c r="E14" s="96"/>
      <c r="F14" s="93"/>
    </row>
    <row r="15" spans="1:6" ht="15">
      <c r="A15" s="95"/>
      <c r="B15" s="96"/>
      <c r="C15" s="96"/>
      <c r="D15" s="96"/>
      <c r="E15" s="96"/>
      <c r="F15" s="93"/>
    </row>
    <row r="16" spans="1:6" ht="15">
      <c r="A16" s="95"/>
      <c r="B16" s="96"/>
      <c r="C16" s="96"/>
      <c r="D16" s="96"/>
      <c r="E16" s="96"/>
      <c r="F16" s="93"/>
    </row>
    <row r="17" spans="1:6" ht="15">
      <c r="A17" s="95" t="s">
        <v>61</v>
      </c>
      <c r="B17" s="96"/>
      <c r="C17" s="96"/>
      <c r="D17" s="96"/>
      <c r="E17" s="96"/>
      <c r="F17" s="93"/>
    </row>
    <row r="18" spans="1:6" ht="15">
      <c r="A18" s="95"/>
      <c r="B18" s="96"/>
      <c r="C18" s="96"/>
      <c r="D18" s="96"/>
      <c r="E18" s="96"/>
      <c r="F18" s="93"/>
    </row>
    <row r="19" spans="1:6" ht="15">
      <c r="A19" s="95"/>
      <c r="B19" s="96"/>
      <c r="C19" s="96"/>
      <c r="D19" s="96"/>
      <c r="E19" s="96"/>
      <c r="F19" s="93"/>
    </row>
    <row r="20" spans="1:6" ht="15">
      <c r="A20" s="95"/>
      <c r="B20" s="96"/>
      <c r="C20" s="96"/>
      <c r="D20" s="96" t="s">
        <v>105</v>
      </c>
      <c r="E20" s="96"/>
      <c r="F20" s="93"/>
    </row>
    <row r="21" spans="1:6" ht="15">
      <c r="A21" s="95"/>
      <c r="B21" s="96"/>
      <c r="C21" s="96"/>
      <c r="D21" s="96" t="s">
        <v>93</v>
      </c>
      <c r="E21" s="96"/>
      <c r="F21" s="93"/>
    </row>
    <row r="22" spans="1:6" ht="15">
      <c r="A22" s="97"/>
      <c r="B22" s="98"/>
      <c r="C22" s="98"/>
      <c r="D22" s="98"/>
      <c r="E22" s="98"/>
      <c r="F22" s="99"/>
    </row>
  </sheetData>
  <sheetProtection password="C51B" sheet="1" objects="1" scenarios="1"/>
  <mergeCells count="6">
    <mergeCell ref="A5:A6"/>
    <mergeCell ref="B5:E5"/>
    <mergeCell ref="A1:E1"/>
    <mergeCell ref="A2:E2"/>
    <mergeCell ref="A3:E3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8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3"/>
  <sheetViews>
    <sheetView zoomScale="85" zoomScaleNormal="85" zoomScaleSheetLayoutView="65" workbookViewId="0" topLeftCell="A1">
      <pane xSplit="9" ySplit="12" topLeftCell="J13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K10" sqref="K10"/>
    </sheetView>
  </sheetViews>
  <sheetFormatPr defaultColWidth="9.140625" defaultRowHeight="12.75"/>
  <cols>
    <col min="1" max="1" width="9.140625" style="50" customWidth="1"/>
    <col min="2" max="2" width="7.57421875" style="80" customWidth="1"/>
    <col min="3" max="3" width="5.7109375" style="80" customWidth="1"/>
    <col min="4" max="4" width="3.140625" style="80" customWidth="1"/>
    <col min="5" max="5" width="4.140625" style="80" customWidth="1"/>
    <col min="6" max="6" width="5.28125" style="80" customWidth="1"/>
    <col min="7" max="8" width="3.140625" style="80" customWidth="1"/>
    <col min="9" max="9" width="35.57421875" style="80" customWidth="1"/>
    <col min="10" max="10" width="15.421875" style="80" customWidth="1"/>
    <col min="11" max="11" width="6.7109375" style="80" customWidth="1"/>
    <col min="12" max="12" width="15.28125" style="80" customWidth="1"/>
    <col min="13" max="13" width="6.7109375" style="80" customWidth="1"/>
    <col min="14" max="14" width="14.421875" style="80" customWidth="1"/>
    <col min="15" max="15" width="6.57421875" style="80" customWidth="1"/>
    <col min="16" max="16" width="10.421875" style="80" customWidth="1"/>
    <col min="17" max="17" width="14.8515625" style="80" customWidth="1"/>
    <col min="18" max="18" width="15.7109375" style="80" customWidth="1"/>
    <col min="19" max="19" width="20.28125" style="80" customWidth="1"/>
    <col min="20" max="20" width="29.57421875" style="80" customWidth="1"/>
    <col min="21" max="21" width="3.8515625" style="50" customWidth="1"/>
    <col min="22" max="22" width="5.57421875" style="50" customWidth="1"/>
    <col min="23" max="23" width="9.140625" style="50" hidden="1" customWidth="1"/>
    <col min="24" max="24" width="5.00390625" style="50" customWidth="1"/>
    <col min="25" max="16384" width="9.140625" style="50" customWidth="1"/>
  </cols>
  <sheetData>
    <row r="1" spans="1:20" ht="15.75">
      <c r="A1" s="176" t="s">
        <v>217</v>
      </c>
      <c r="B1" s="179"/>
      <c r="C1" s="179"/>
      <c r="D1" s="189" t="s">
        <v>218</v>
      </c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20" ht="15.75">
      <c r="A2" s="176"/>
      <c r="B2" s="179"/>
      <c r="C2" s="179"/>
      <c r="D2" s="189" t="s">
        <v>67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1"/>
      <c r="R2" s="191"/>
      <c r="S2" s="191"/>
      <c r="T2" s="191"/>
    </row>
    <row r="3" spans="1:20" ht="12.75" customHeight="1">
      <c r="A3" s="176"/>
      <c r="B3" s="161" t="s">
        <v>23</v>
      </c>
      <c r="C3" s="161" t="s">
        <v>0</v>
      </c>
      <c r="D3" s="180" t="s">
        <v>1</v>
      </c>
      <c r="E3" s="181"/>
      <c r="F3" s="182"/>
      <c r="G3" s="174" t="s">
        <v>89</v>
      </c>
      <c r="H3" s="174" t="s">
        <v>90</v>
      </c>
      <c r="I3" s="175" t="s">
        <v>2</v>
      </c>
      <c r="J3" s="164" t="s">
        <v>3</v>
      </c>
      <c r="K3" s="165"/>
      <c r="L3" s="165"/>
      <c r="M3" s="165"/>
      <c r="N3" s="165"/>
      <c r="O3" s="166"/>
      <c r="P3" s="177" t="s">
        <v>4</v>
      </c>
      <c r="Q3" s="173" t="s">
        <v>5</v>
      </c>
      <c r="R3" s="173"/>
      <c r="S3" s="173" t="s">
        <v>24</v>
      </c>
      <c r="T3" s="153" t="s">
        <v>25</v>
      </c>
    </row>
    <row r="4" spans="1:20" ht="12.75">
      <c r="A4" s="176"/>
      <c r="B4" s="161"/>
      <c r="C4" s="161"/>
      <c r="D4" s="183"/>
      <c r="E4" s="184"/>
      <c r="F4" s="185"/>
      <c r="G4" s="153"/>
      <c r="H4" s="178"/>
      <c r="I4" s="153"/>
      <c r="J4" s="167"/>
      <c r="K4" s="168"/>
      <c r="L4" s="168"/>
      <c r="M4" s="168"/>
      <c r="N4" s="168"/>
      <c r="O4" s="169"/>
      <c r="P4" s="163"/>
      <c r="Q4" s="173"/>
      <c r="R4" s="173"/>
      <c r="S4" s="173"/>
      <c r="T4" s="153"/>
    </row>
    <row r="5" spans="1:20" ht="12.75">
      <c r="A5" s="176"/>
      <c r="B5" s="161"/>
      <c r="C5" s="161"/>
      <c r="D5" s="183"/>
      <c r="E5" s="184"/>
      <c r="F5" s="185"/>
      <c r="G5" s="153"/>
      <c r="H5" s="178"/>
      <c r="I5" s="153"/>
      <c r="J5" s="167"/>
      <c r="K5" s="168"/>
      <c r="L5" s="168"/>
      <c r="M5" s="168"/>
      <c r="N5" s="168"/>
      <c r="O5" s="169"/>
      <c r="P5" s="163"/>
      <c r="Q5" s="173"/>
      <c r="R5" s="173"/>
      <c r="S5" s="173"/>
      <c r="T5" s="153"/>
    </row>
    <row r="6" spans="1:20" ht="12.75">
      <c r="A6" s="176"/>
      <c r="B6" s="161"/>
      <c r="C6" s="161"/>
      <c r="D6" s="183"/>
      <c r="E6" s="184"/>
      <c r="F6" s="185"/>
      <c r="G6" s="153"/>
      <c r="H6" s="178"/>
      <c r="I6" s="153"/>
      <c r="J6" s="167"/>
      <c r="K6" s="168"/>
      <c r="L6" s="168"/>
      <c r="M6" s="168"/>
      <c r="N6" s="168"/>
      <c r="O6" s="169"/>
      <c r="P6" s="163"/>
      <c r="Q6" s="173"/>
      <c r="R6" s="173"/>
      <c r="S6" s="173"/>
      <c r="T6" s="153"/>
    </row>
    <row r="7" spans="1:20" ht="12.75">
      <c r="A7" s="176"/>
      <c r="B7" s="161"/>
      <c r="C7" s="161"/>
      <c r="D7" s="183"/>
      <c r="E7" s="184"/>
      <c r="F7" s="185"/>
      <c r="G7" s="153"/>
      <c r="H7" s="178"/>
      <c r="I7" s="153"/>
      <c r="J7" s="167"/>
      <c r="K7" s="168"/>
      <c r="L7" s="168"/>
      <c r="M7" s="168"/>
      <c r="N7" s="168"/>
      <c r="O7" s="169"/>
      <c r="P7" s="163"/>
      <c r="Q7" s="173"/>
      <c r="R7" s="173"/>
      <c r="S7" s="173"/>
      <c r="T7" s="153"/>
    </row>
    <row r="8" spans="1:20" ht="12.75">
      <c r="A8" s="176"/>
      <c r="B8" s="161"/>
      <c r="C8" s="161"/>
      <c r="D8" s="183"/>
      <c r="E8" s="184"/>
      <c r="F8" s="185"/>
      <c r="G8" s="153"/>
      <c r="H8" s="178"/>
      <c r="I8" s="153"/>
      <c r="J8" s="167"/>
      <c r="K8" s="168"/>
      <c r="L8" s="168"/>
      <c r="M8" s="168"/>
      <c r="N8" s="168"/>
      <c r="O8" s="169"/>
      <c r="P8" s="163"/>
      <c r="Q8" s="173"/>
      <c r="R8" s="173"/>
      <c r="S8" s="173"/>
      <c r="T8" s="153"/>
    </row>
    <row r="9" spans="1:20" ht="12.75">
      <c r="A9" s="176"/>
      <c r="B9" s="161"/>
      <c r="C9" s="161"/>
      <c r="D9" s="183"/>
      <c r="E9" s="184"/>
      <c r="F9" s="185"/>
      <c r="G9" s="153"/>
      <c r="H9" s="178"/>
      <c r="I9" s="153"/>
      <c r="J9" s="170"/>
      <c r="K9" s="171"/>
      <c r="L9" s="171"/>
      <c r="M9" s="171"/>
      <c r="N9" s="171"/>
      <c r="O9" s="172"/>
      <c r="P9" s="163"/>
      <c r="Q9" s="173"/>
      <c r="R9" s="173"/>
      <c r="S9" s="173"/>
      <c r="T9" s="153"/>
    </row>
    <row r="10" spans="1:20" ht="33.75">
      <c r="A10" s="176"/>
      <c r="B10" s="161"/>
      <c r="C10" s="161"/>
      <c r="D10" s="183"/>
      <c r="E10" s="184"/>
      <c r="F10" s="185"/>
      <c r="G10" s="153"/>
      <c r="H10" s="178"/>
      <c r="I10" s="153"/>
      <c r="J10" s="1" t="s">
        <v>192</v>
      </c>
      <c r="K10" s="1" t="s">
        <v>134</v>
      </c>
      <c r="L10" s="1" t="s">
        <v>193</v>
      </c>
      <c r="M10" s="1" t="s">
        <v>135</v>
      </c>
      <c r="N10" s="1" t="s">
        <v>194</v>
      </c>
      <c r="O10" s="1" t="s">
        <v>195</v>
      </c>
      <c r="P10" s="163" t="s">
        <v>91</v>
      </c>
      <c r="Q10" s="163" t="s">
        <v>6</v>
      </c>
      <c r="R10" s="163" t="s">
        <v>92</v>
      </c>
      <c r="S10" s="173"/>
      <c r="T10" s="153"/>
    </row>
    <row r="11" spans="1:20" ht="12.75">
      <c r="A11" s="176"/>
      <c r="B11" s="161"/>
      <c r="C11" s="161"/>
      <c r="D11" s="186"/>
      <c r="E11" s="187"/>
      <c r="F11" s="188"/>
      <c r="G11" s="153"/>
      <c r="H11" s="178"/>
      <c r="I11" s="153"/>
      <c r="J11" s="51" t="s">
        <v>26</v>
      </c>
      <c r="K11" s="51"/>
      <c r="L11" s="1" t="s">
        <v>26</v>
      </c>
      <c r="M11" s="1"/>
      <c r="N11" s="1" t="s">
        <v>26</v>
      </c>
      <c r="O11" s="1"/>
      <c r="P11" s="163"/>
      <c r="Q11" s="163"/>
      <c r="R11" s="163"/>
      <c r="S11" s="173"/>
      <c r="T11" s="153"/>
    </row>
    <row r="12" spans="1:20" s="55" customFormat="1" ht="12.75">
      <c r="A12" s="176"/>
      <c r="B12" s="52"/>
      <c r="C12" s="52"/>
      <c r="D12" s="2" t="s">
        <v>80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4"/>
    </row>
    <row r="13" spans="1:20" s="55" customFormat="1" ht="22.5">
      <c r="A13" s="55">
        <v>1</v>
      </c>
      <c r="B13" s="52">
        <v>1</v>
      </c>
      <c r="C13" s="52"/>
      <c r="D13" s="56" t="s">
        <v>30</v>
      </c>
      <c r="E13" s="56" t="s">
        <v>31</v>
      </c>
      <c r="F13" s="56" t="s">
        <v>29</v>
      </c>
      <c r="G13" s="56" t="s">
        <v>101</v>
      </c>
      <c r="H13" s="56" t="s">
        <v>81</v>
      </c>
      <c r="I13" s="3" t="s">
        <v>115</v>
      </c>
      <c r="J13" s="57">
        <v>200000</v>
      </c>
      <c r="K13" s="32" t="s">
        <v>136</v>
      </c>
      <c r="L13" s="57"/>
      <c r="M13" s="32"/>
      <c r="N13" s="57"/>
      <c r="O13" s="32"/>
      <c r="P13" s="58" t="s">
        <v>112</v>
      </c>
      <c r="Q13" s="52"/>
      <c r="R13" s="52"/>
      <c r="S13" s="9" t="s">
        <v>110</v>
      </c>
      <c r="T13" s="5"/>
    </row>
    <row r="14" spans="1:20" s="84" customFormat="1" ht="22.5">
      <c r="A14" s="55">
        <v>2</v>
      </c>
      <c r="B14" s="52">
        <v>2</v>
      </c>
      <c r="C14" s="52"/>
      <c r="D14" s="56" t="s">
        <v>30</v>
      </c>
      <c r="E14" s="56" t="s">
        <v>28</v>
      </c>
      <c r="F14" s="56" t="s">
        <v>29</v>
      </c>
      <c r="G14" s="56" t="s">
        <v>101</v>
      </c>
      <c r="H14" s="56" t="s">
        <v>81</v>
      </c>
      <c r="I14" s="3" t="s">
        <v>114</v>
      </c>
      <c r="J14" s="57">
        <v>300000</v>
      </c>
      <c r="K14" s="32" t="s">
        <v>144</v>
      </c>
      <c r="L14" s="57"/>
      <c r="M14" s="32"/>
      <c r="N14" s="57"/>
      <c r="O14" s="32"/>
      <c r="P14" s="58" t="s">
        <v>112</v>
      </c>
      <c r="Q14" s="52"/>
      <c r="R14" s="52"/>
      <c r="S14" s="7" t="s">
        <v>220</v>
      </c>
      <c r="T14" s="8" t="s">
        <v>221</v>
      </c>
    </row>
    <row r="15" spans="1:20" s="55" customFormat="1" ht="45">
      <c r="A15" s="55">
        <v>3</v>
      </c>
      <c r="B15" s="52">
        <v>3</v>
      </c>
      <c r="C15" s="52"/>
      <c r="D15" s="56" t="s">
        <v>30</v>
      </c>
      <c r="E15" s="56" t="s">
        <v>31</v>
      </c>
      <c r="F15" s="56" t="s">
        <v>29</v>
      </c>
      <c r="G15" s="56" t="s">
        <v>34</v>
      </c>
      <c r="H15" s="56" t="s">
        <v>81</v>
      </c>
      <c r="I15" s="9" t="s">
        <v>171</v>
      </c>
      <c r="J15" s="57"/>
      <c r="K15" s="32"/>
      <c r="L15" s="57">
        <v>418330.09</v>
      </c>
      <c r="M15" s="32" t="s">
        <v>137</v>
      </c>
      <c r="N15" s="52"/>
      <c r="O15" s="34"/>
      <c r="P15" s="58" t="s">
        <v>112</v>
      </c>
      <c r="Q15" s="52"/>
      <c r="R15" s="52"/>
      <c r="S15" s="9" t="s">
        <v>73</v>
      </c>
      <c r="T15" s="5" t="s">
        <v>84</v>
      </c>
    </row>
    <row r="16" spans="1:20" s="55" customFormat="1" ht="22.5">
      <c r="A16" s="55">
        <v>4</v>
      </c>
      <c r="B16" s="52">
        <v>4</v>
      </c>
      <c r="C16" s="52"/>
      <c r="D16" s="56">
        <v>16</v>
      </c>
      <c r="E16" s="56" t="s">
        <v>28</v>
      </c>
      <c r="F16" s="56" t="s">
        <v>29</v>
      </c>
      <c r="G16" s="56" t="s">
        <v>101</v>
      </c>
      <c r="H16" s="56" t="s">
        <v>81</v>
      </c>
      <c r="I16" s="3" t="s">
        <v>113</v>
      </c>
      <c r="J16" s="57"/>
      <c r="K16" s="32"/>
      <c r="L16" s="57">
        <v>500000</v>
      </c>
      <c r="M16" s="32" t="s">
        <v>136</v>
      </c>
      <c r="N16" s="57"/>
      <c r="O16" s="32"/>
      <c r="P16" s="58" t="s">
        <v>112</v>
      </c>
      <c r="Q16" s="52"/>
      <c r="R16" s="52"/>
      <c r="S16" s="5" t="s">
        <v>72</v>
      </c>
      <c r="T16" s="6"/>
    </row>
    <row r="17" spans="1:20" s="124" customFormat="1" ht="33.75">
      <c r="A17" s="124">
        <v>5</v>
      </c>
      <c r="B17" s="75">
        <v>5</v>
      </c>
      <c r="C17" s="75"/>
      <c r="D17" s="77">
        <v>16</v>
      </c>
      <c r="E17" s="77" t="s">
        <v>28</v>
      </c>
      <c r="F17" s="77" t="s">
        <v>29</v>
      </c>
      <c r="G17" s="77" t="s">
        <v>101</v>
      </c>
      <c r="H17" s="77" t="s">
        <v>81</v>
      </c>
      <c r="I17" s="147" t="s">
        <v>207</v>
      </c>
      <c r="J17" s="120"/>
      <c r="K17" s="133"/>
      <c r="L17" s="120">
        <v>1368802.93</v>
      </c>
      <c r="M17" s="133" t="s">
        <v>82</v>
      </c>
      <c r="N17" s="120"/>
      <c r="O17" s="133"/>
      <c r="P17" s="76" t="s">
        <v>112</v>
      </c>
      <c r="Q17" s="75"/>
      <c r="R17" s="75"/>
      <c r="S17" s="21" t="s">
        <v>75</v>
      </c>
      <c r="T17" s="148"/>
    </row>
    <row r="18" spans="1:20" s="55" customFormat="1" ht="22.5">
      <c r="A18" s="55">
        <v>6</v>
      </c>
      <c r="B18" s="52">
        <v>6</v>
      </c>
      <c r="C18" s="52"/>
      <c r="D18" s="56" t="s">
        <v>30</v>
      </c>
      <c r="E18" s="56" t="s">
        <v>31</v>
      </c>
      <c r="F18" s="56" t="s">
        <v>29</v>
      </c>
      <c r="G18" s="56" t="s">
        <v>101</v>
      </c>
      <c r="H18" s="56" t="s">
        <v>81</v>
      </c>
      <c r="I18" s="3" t="s">
        <v>116</v>
      </c>
      <c r="J18" s="52"/>
      <c r="K18" s="34"/>
      <c r="L18" s="57"/>
      <c r="M18" s="32"/>
      <c r="N18" s="57">
        <v>200000</v>
      </c>
      <c r="O18" s="32" t="s">
        <v>136</v>
      </c>
      <c r="P18" s="58" t="s">
        <v>112</v>
      </c>
      <c r="Q18" s="52"/>
      <c r="R18" s="52"/>
      <c r="S18" s="3" t="s">
        <v>104</v>
      </c>
      <c r="T18" s="10"/>
    </row>
    <row r="19" spans="1:20" s="124" customFormat="1" ht="33.75">
      <c r="A19" s="55">
        <v>7</v>
      </c>
      <c r="B19" s="52">
        <v>7</v>
      </c>
      <c r="C19" s="125"/>
      <c r="D19" s="77" t="s">
        <v>30</v>
      </c>
      <c r="E19" s="77" t="s">
        <v>31</v>
      </c>
      <c r="F19" s="77" t="s">
        <v>29</v>
      </c>
      <c r="G19" s="77" t="s">
        <v>101</v>
      </c>
      <c r="H19" s="77" t="s">
        <v>81</v>
      </c>
      <c r="I19" s="126" t="s">
        <v>201</v>
      </c>
      <c r="J19" s="125"/>
      <c r="K19" s="127"/>
      <c r="L19" s="128"/>
      <c r="M19" s="129"/>
      <c r="N19" s="128">
        <v>278700</v>
      </c>
      <c r="O19" s="129" t="s">
        <v>137</v>
      </c>
      <c r="P19" s="76" t="s">
        <v>112</v>
      </c>
      <c r="Q19" s="125"/>
      <c r="R19" s="125"/>
      <c r="S19" s="126"/>
      <c r="T19" s="130"/>
    </row>
    <row r="20" spans="1:20" s="55" customFormat="1" ht="12.75">
      <c r="A20" s="55">
        <v>8</v>
      </c>
      <c r="B20" s="60"/>
      <c r="C20" s="60"/>
      <c r="D20" s="61"/>
      <c r="E20" s="61"/>
      <c r="F20" s="61"/>
      <c r="G20" s="61"/>
      <c r="H20" s="61"/>
      <c r="I20" s="45" t="s">
        <v>32</v>
      </c>
      <c r="J20" s="137">
        <f>SUM(J13:J18)</f>
        <v>500000</v>
      </c>
      <c r="K20" s="138"/>
      <c r="L20" s="137">
        <f>SUM(L13:L18)</f>
        <v>2287133.02</v>
      </c>
      <c r="M20" s="138"/>
      <c r="N20" s="137">
        <f>SUM(N13:N19)</f>
        <v>478700</v>
      </c>
      <c r="O20" s="138"/>
      <c r="P20" s="139"/>
      <c r="Q20" s="139"/>
      <c r="R20" s="139"/>
      <c r="S20" s="139"/>
      <c r="T20" s="139"/>
    </row>
    <row r="21" spans="1:20" s="39" customFormat="1" ht="12.75">
      <c r="A21" s="55">
        <v>9</v>
      </c>
      <c r="D21" s="49" t="s">
        <v>152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55" customFormat="1" ht="12.75">
      <c r="A22" s="55">
        <v>10</v>
      </c>
      <c r="B22" s="62">
        <v>1</v>
      </c>
      <c r="C22" s="62"/>
      <c r="D22" s="63" t="s">
        <v>30</v>
      </c>
      <c r="E22" s="63" t="s">
        <v>31</v>
      </c>
      <c r="F22" s="63" t="s">
        <v>29</v>
      </c>
      <c r="G22" s="63" t="s">
        <v>101</v>
      </c>
      <c r="H22" s="63" t="s">
        <v>34</v>
      </c>
      <c r="I22" s="46" t="s">
        <v>108</v>
      </c>
      <c r="J22" s="121">
        <v>50000</v>
      </c>
      <c r="K22" s="122" t="s">
        <v>136</v>
      </c>
      <c r="L22" s="64"/>
      <c r="M22" s="47"/>
      <c r="N22" s="64"/>
      <c r="O22" s="47"/>
      <c r="P22" s="65" t="s">
        <v>112</v>
      </c>
      <c r="Q22" s="66"/>
      <c r="R22" s="66"/>
      <c r="S22" s="48" t="s">
        <v>104</v>
      </c>
      <c r="T22" s="62"/>
    </row>
    <row r="23" spans="1:20" s="124" customFormat="1" ht="33.75">
      <c r="A23" s="55">
        <v>11</v>
      </c>
      <c r="B23" s="62">
        <v>2</v>
      </c>
      <c r="C23" s="75"/>
      <c r="D23" s="77" t="s">
        <v>30</v>
      </c>
      <c r="E23" s="77" t="s">
        <v>31</v>
      </c>
      <c r="F23" s="77" t="s">
        <v>29</v>
      </c>
      <c r="G23" s="77" t="s">
        <v>101</v>
      </c>
      <c r="H23" s="77" t="s">
        <v>34</v>
      </c>
      <c r="I23" s="131" t="s">
        <v>196</v>
      </c>
      <c r="J23" s="75"/>
      <c r="K23" s="75"/>
      <c r="L23" s="132">
        <v>899565.23</v>
      </c>
      <c r="M23" s="133" t="s">
        <v>137</v>
      </c>
      <c r="N23" s="120"/>
      <c r="O23" s="133"/>
      <c r="P23" s="76" t="s">
        <v>112</v>
      </c>
      <c r="Q23" s="75"/>
      <c r="R23" s="75"/>
      <c r="S23" s="21" t="s">
        <v>203</v>
      </c>
      <c r="T23" s="75" t="s">
        <v>205</v>
      </c>
    </row>
    <row r="24" spans="1:20" s="124" customFormat="1" ht="33.75">
      <c r="A24" s="55">
        <v>12</v>
      </c>
      <c r="B24" s="62">
        <v>3</v>
      </c>
      <c r="C24" s="75"/>
      <c r="D24" s="77" t="s">
        <v>30</v>
      </c>
      <c r="E24" s="77" t="s">
        <v>31</v>
      </c>
      <c r="F24" s="77" t="s">
        <v>29</v>
      </c>
      <c r="G24" s="77" t="s">
        <v>101</v>
      </c>
      <c r="H24" s="77" t="s">
        <v>34</v>
      </c>
      <c r="I24" s="131" t="s">
        <v>197</v>
      </c>
      <c r="J24" s="75"/>
      <c r="K24" s="75"/>
      <c r="L24" s="132">
        <v>901326.36</v>
      </c>
      <c r="M24" s="133" t="s">
        <v>137</v>
      </c>
      <c r="N24" s="120"/>
      <c r="O24" s="133"/>
      <c r="P24" s="76" t="s">
        <v>112</v>
      </c>
      <c r="Q24" s="75"/>
      <c r="R24" s="75"/>
      <c r="S24" s="21" t="s">
        <v>203</v>
      </c>
      <c r="T24" s="75" t="s">
        <v>206</v>
      </c>
    </row>
    <row r="25" spans="1:20" s="124" customFormat="1" ht="22.5">
      <c r="A25" s="55">
        <v>13</v>
      </c>
      <c r="B25" s="62">
        <v>4</v>
      </c>
      <c r="C25" s="75"/>
      <c r="D25" s="77" t="s">
        <v>30</v>
      </c>
      <c r="E25" s="77" t="s">
        <v>31</v>
      </c>
      <c r="F25" s="77" t="s">
        <v>29</v>
      </c>
      <c r="G25" s="77" t="s">
        <v>101</v>
      </c>
      <c r="H25" s="77" t="s">
        <v>34</v>
      </c>
      <c r="I25" s="131" t="s">
        <v>202</v>
      </c>
      <c r="J25" s="75"/>
      <c r="K25" s="75"/>
      <c r="L25" s="132">
        <v>303332.29</v>
      </c>
      <c r="M25" s="133" t="s">
        <v>137</v>
      </c>
      <c r="N25" s="120"/>
      <c r="O25" s="133"/>
      <c r="P25" s="76" t="s">
        <v>112</v>
      </c>
      <c r="Q25" s="75"/>
      <c r="R25" s="75"/>
      <c r="S25" s="21" t="s">
        <v>198</v>
      </c>
      <c r="T25" s="75" t="s">
        <v>204</v>
      </c>
    </row>
    <row r="26" spans="1:20" s="55" customFormat="1" ht="33.75">
      <c r="A26" s="55">
        <v>14</v>
      </c>
      <c r="B26" s="62">
        <v>5</v>
      </c>
      <c r="C26" s="52"/>
      <c r="D26" s="56" t="s">
        <v>30</v>
      </c>
      <c r="E26" s="56" t="s">
        <v>31</v>
      </c>
      <c r="F26" s="56" t="s">
        <v>29</v>
      </c>
      <c r="G26" s="56" t="s">
        <v>81</v>
      </c>
      <c r="H26" s="56" t="s">
        <v>34</v>
      </c>
      <c r="I26" s="14" t="s">
        <v>172</v>
      </c>
      <c r="J26" s="64"/>
      <c r="K26" s="47"/>
      <c r="L26" s="57">
        <v>1500000</v>
      </c>
      <c r="M26" s="32" t="s">
        <v>138</v>
      </c>
      <c r="N26" s="57"/>
      <c r="O26" s="32"/>
      <c r="P26" s="58" t="s">
        <v>112</v>
      </c>
      <c r="Q26" s="67">
        <v>1550000</v>
      </c>
      <c r="R26" s="69" t="s">
        <v>186</v>
      </c>
      <c r="S26" s="5" t="s">
        <v>119</v>
      </c>
      <c r="T26" s="58"/>
    </row>
    <row r="27" spans="1:20" s="55" customFormat="1" ht="12.75">
      <c r="A27" s="55">
        <v>15</v>
      </c>
      <c r="B27" s="62">
        <v>6</v>
      </c>
      <c r="C27" s="52"/>
      <c r="D27" s="56" t="s">
        <v>30</v>
      </c>
      <c r="E27" s="56" t="s">
        <v>31</v>
      </c>
      <c r="F27" s="56" t="s">
        <v>29</v>
      </c>
      <c r="G27" s="56" t="s">
        <v>101</v>
      </c>
      <c r="H27" s="56" t="s">
        <v>34</v>
      </c>
      <c r="I27" s="12" t="s">
        <v>108</v>
      </c>
      <c r="J27" s="52"/>
      <c r="K27" s="34"/>
      <c r="L27" s="57">
        <v>50000</v>
      </c>
      <c r="M27" s="32" t="s">
        <v>136</v>
      </c>
      <c r="N27" s="57"/>
      <c r="O27" s="32"/>
      <c r="P27" s="58" t="s">
        <v>112</v>
      </c>
      <c r="Q27" s="68"/>
      <c r="R27" s="69"/>
      <c r="S27" s="5" t="s">
        <v>104</v>
      </c>
      <c r="T27" s="58"/>
    </row>
    <row r="28" spans="1:20" s="55" customFormat="1" ht="56.25">
      <c r="A28" s="55">
        <v>16</v>
      </c>
      <c r="B28" s="62">
        <v>7</v>
      </c>
      <c r="C28" s="52"/>
      <c r="D28" s="56" t="s">
        <v>30</v>
      </c>
      <c r="E28" s="56" t="s">
        <v>31</v>
      </c>
      <c r="F28" s="56" t="s">
        <v>29</v>
      </c>
      <c r="G28" s="56" t="s">
        <v>101</v>
      </c>
      <c r="H28" s="56" t="s">
        <v>34</v>
      </c>
      <c r="I28" s="14" t="s">
        <v>131</v>
      </c>
      <c r="J28" s="57"/>
      <c r="K28" s="32"/>
      <c r="L28" s="57">
        <v>158960</v>
      </c>
      <c r="M28" s="32" t="s">
        <v>137</v>
      </c>
      <c r="N28" s="57"/>
      <c r="O28" s="32"/>
      <c r="P28" s="58" t="s">
        <v>112</v>
      </c>
      <c r="Q28" s="52"/>
      <c r="R28" s="52"/>
      <c r="S28" s="5" t="s">
        <v>120</v>
      </c>
      <c r="T28" s="52"/>
    </row>
    <row r="29" spans="1:20" s="124" customFormat="1" ht="48" customHeight="1">
      <c r="A29" s="124">
        <v>17</v>
      </c>
      <c r="B29" s="149">
        <v>8</v>
      </c>
      <c r="C29" s="75"/>
      <c r="D29" s="77" t="s">
        <v>30</v>
      </c>
      <c r="E29" s="77" t="s">
        <v>31</v>
      </c>
      <c r="F29" s="77" t="s">
        <v>29</v>
      </c>
      <c r="G29" s="77" t="s">
        <v>101</v>
      </c>
      <c r="H29" s="77" t="s">
        <v>34</v>
      </c>
      <c r="I29" s="24" t="s">
        <v>208</v>
      </c>
      <c r="J29" s="120"/>
      <c r="K29" s="133"/>
      <c r="L29" s="120">
        <v>283590</v>
      </c>
      <c r="M29" s="133" t="s">
        <v>137</v>
      </c>
      <c r="N29" s="120"/>
      <c r="O29" s="133"/>
      <c r="P29" s="76"/>
      <c r="Q29" s="75"/>
      <c r="R29" s="75"/>
      <c r="S29" s="21" t="s">
        <v>209</v>
      </c>
      <c r="T29" s="75"/>
    </row>
    <row r="30" spans="1:20" s="55" customFormat="1" ht="12.75">
      <c r="A30" s="55">
        <v>18</v>
      </c>
      <c r="B30" s="62">
        <v>9</v>
      </c>
      <c r="C30" s="52"/>
      <c r="D30" s="56" t="s">
        <v>30</v>
      </c>
      <c r="E30" s="56" t="s">
        <v>31</v>
      </c>
      <c r="F30" s="56" t="s">
        <v>29</v>
      </c>
      <c r="G30" s="56" t="s">
        <v>101</v>
      </c>
      <c r="H30" s="56" t="s">
        <v>34</v>
      </c>
      <c r="I30" s="12" t="s">
        <v>108</v>
      </c>
      <c r="J30" s="57"/>
      <c r="K30" s="32"/>
      <c r="L30" s="57"/>
      <c r="M30" s="32"/>
      <c r="N30" s="57">
        <v>50000</v>
      </c>
      <c r="O30" s="32" t="s">
        <v>136</v>
      </c>
      <c r="P30" s="58" t="s">
        <v>112</v>
      </c>
      <c r="Q30" s="52"/>
      <c r="R30" s="52"/>
      <c r="S30" s="7" t="s">
        <v>104</v>
      </c>
      <c r="T30" s="58"/>
    </row>
    <row r="31" spans="1:20" s="55" customFormat="1" ht="22.5">
      <c r="A31" s="55">
        <v>19</v>
      </c>
      <c r="B31" s="62">
        <v>10</v>
      </c>
      <c r="C31" s="52"/>
      <c r="D31" s="56" t="s">
        <v>30</v>
      </c>
      <c r="E31" s="56" t="s">
        <v>31</v>
      </c>
      <c r="F31" s="56" t="s">
        <v>29</v>
      </c>
      <c r="G31" s="56" t="s">
        <v>81</v>
      </c>
      <c r="H31" s="56" t="s">
        <v>34</v>
      </c>
      <c r="I31" s="14" t="s">
        <v>173</v>
      </c>
      <c r="J31" s="57"/>
      <c r="K31" s="32"/>
      <c r="L31" s="57"/>
      <c r="M31" s="32"/>
      <c r="N31" s="57">
        <v>2200000</v>
      </c>
      <c r="O31" s="32" t="s">
        <v>137</v>
      </c>
      <c r="P31" s="58" t="s">
        <v>112</v>
      </c>
      <c r="Q31" s="52"/>
      <c r="R31" s="52"/>
      <c r="S31" s="5" t="s">
        <v>74</v>
      </c>
      <c r="T31" s="52"/>
    </row>
    <row r="32" spans="1:20" s="55" customFormat="1" ht="12.75">
      <c r="A32" s="55">
        <v>20</v>
      </c>
      <c r="B32" s="52"/>
      <c r="C32" s="52"/>
      <c r="D32" s="56"/>
      <c r="E32" s="52"/>
      <c r="F32" s="52"/>
      <c r="G32" s="52"/>
      <c r="H32" s="52"/>
      <c r="I32" s="11" t="s">
        <v>35</v>
      </c>
      <c r="J32" s="140">
        <f>SUM(J22:J31)</f>
        <v>50000</v>
      </c>
      <c r="K32" s="141"/>
      <c r="L32" s="140">
        <f>SUM(L22:L31)</f>
        <v>4096773.88</v>
      </c>
      <c r="M32" s="141"/>
      <c r="N32" s="140">
        <f>SUM(N22:N31)</f>
        <v>2250000</v>
      </c>
      <c r="O32" s="141"/>
      <c r="P32" s="142"/>
      <c r="Q32" s="143"/>
      <c r="R32" s="143"/>
      <c r="S32" s="143"/>
      <c r="T32" s="143"/>
    </row>
    <row r="33" spans="1:20" s="55" customFormat="1" ht="12.75">
      <c r="A33" s="55">
        <v>21</v>
      </c>
      <c r="B33" s="52"/>
      <c r="C33" s="52"/>
      <c r="D33" s="2" t="s">
        <v>36</v>
      </c>
      <c r="E33" s="53"/>
      <c r="F33" s="53"/>
      <c r="G33" s="53"/>
      <c r="H33" s="53"/>
      <c r="I33" s="53"/>
      <c r="J33" s="53"/>
      <c r="K33" s="35"/>
      <c r="L33" s="53"/>
      <c r="M33" s="35"/>
      <c r="N33" s="53"/>
      <c r="O33" s="35"/>
      <c r="P33" s="53"/>
      <c r="Q33" s="53"/>
      <c r="R33" s="53"/>
      <c r="S33" s="54"/>
      <c r="T33" s="54"/>
    </row>
    <row r="34" spans="1:20" s="55" customFormat="1" ht="22.5">
      <c r="A34" s="55">
        <v>22</v>
      </c>
      <c r="B34" s="52">
        <v>1</v>
      </c>
      <c r="C34" s="52"/>
      <c r="D34" s="56" t="s">
        <v>30</v>
      </c>
      <c r="E34" s="56" t="s">
        <v>31</v>
      </c>
      <c r="F34" s="56" t="s">
        <v>29</v>
      </c>
      <c r="G34" s="56" t="s">
        <v>101</v>
      </c>
      <c r="H34" s="56" t="s">
        <v>37</v>
      </c>
      <c r="I34" s="14" t="s">
        <v>174</v>
      </c>
      <c r="J34" s="57"/>
      <c r="K34" s="32"/>
      <c r="L34" s="57">
        <v>429832.76</v>
      </c>
      <c r="M34" s="32" t="s">
        <v>136</v>
      </c>
      <c r="N34" s="59"/>
      <c r="O34" s="33"/>
      <c r="P34" s="58" t="s">
        <v>112</v>
      </c>
      <c r="Q34" s="52"/>
      <c r="R34" s="52"/>
      <c r="S34" s="13" t="s">
        <v>72</v>
      </c>
      <c r="T34" s="15" t="s">
        <v>76</v>
      </c>
    </row>
    <row r="35" spans="1:20" s="55" customFormat="1" ht="33.75">
      <c r="A35" s="55">
        <v>23</v>
      </c>
      <c r="B35" s="52">
        <v>2</v>
      </c>
      <c r="C35" s="52"/>
      <c r="D35" s="56" t="s">
        <v>30</v>
      </c>
      <c r="E35" s="71" t="s">
        <v>31</v>
      </c>
      <c r="F35" s="56" t="s">
        <v>29</v>
      </c>
      <c r="G35" s="56" t="s">
        <v>81</v>
      </c>
      <c r="H35" s="56" t="s">
        <v>37</v>
      </c>
      <c r="I35" s="14" t="s">
        <v>210</v>
      </c>
      <c r="J35" s="57"/>
      <c r="K35" s="32"/>
      <c r="L35" s="57">
        <v>2002277</v>
      </c>
      <c r="M35" s="32" t="s">
        <v>82</v>
      </c>
      <c r="N35" s="70"/>
      <c r="O35" s="38"/>
      <c r="P35" s="58" t="s">
        <v>112</v>
      </c>
      <c r="Q35" s="52"/>
      <c r="R35" s="52"/>
      <c r="S35" s="5" t="s">
        <v>75</v>
      </c>
      <c r="T35" s="9"/>
    </row>
    <row r="36" spans="1:20" s="55" customFormat="1" ht="22.5">
      <c r="A36" s="55">
        <v>24</v>
      </c>
      <c r="B36" s="52">
        <v>3</v>
      </c>
      <c r="C36" s="52"/>
      <c r="D36" s="56" t="s">
        <v>30</v>
      </c>
      <c r="E36" s="56" t="s">
        <v>31</v>
      </c>
      <c r="F36" s="56" t="s">
        <v>29</v>
      </c>
      <c r="G36" s="56" t="s">
        <v>34</v>
      </c>
      <c r="H36" s="56" t="s">
        <v>37</v>
      </c>
      <c r="I36" s="14" t="s">
        <v>175</v>
      </c>
      <c r="J36" s="57"/>
      <c r="K36" s="32"/>
      <c r="L36" s="57">
        <v>7112823.83</v>
      </c>
      <c r="M36" s="32" t="s">
        <v>138</v>
      </c>
      <c r="N36" s="70"/>
      <c r="O36" s="38"/>
      <c r="P36" s="58" t="s">
        <v>112</v>
      </c>
      <c r="Q36" s="57">
        <v>7112823.83</v>
      </c>
      <c r="R36" s="72">
        <v>99</v>
      </c>
      <c r="S36" s="13" t="s">
        <v>132</v>
      </c>
      <c r="T36" s="9"/>
    </row>
    <row r="37" spans="1:20" s="124" customFormat="1" ht="46.5" customHeight="1">
      <c r="A37" s="124">
        <v>25</v>
      </c>
      <c r="B37" s="75">
        <v>4</v>
      </c>
      <c r="C37" s="75"/>
      <c r="D37" s="77" t="s">
        <v>30</v>
      </c>
      <c r="E37" s="77" t="s">
        <v>31</v>
      </c>
      <c r="F37" s="77" t="s">
        <v>29</v>
      </c>
      <c r="G37" s="77" t="s">
        <v>34</v>
      </c>
      <c r="H37" s="77" t="s">
        <v>37</v>
      </c>
      <c r="I37" s="24" t="s">
        <v>211</v>
      </c>
      <c r="J37" s="120"/>
      <c r="K37" s="133"/>
      <c r="L37" s="120">
        <v>1656828</v>
      </c>
      <c r="M37" s="133" t="s">
        <v>137</v>
      </c>
      <c r="N37" s="150"/>
      <c r="O37" s="151"/>
      <c r="P37" s="76"/>
      <c r="Q37" s="120"/>
      <c r="R37" s="152"/>
      <c r="S37" s="21" t="s">
        <v>212</v>
      </c>
      <c r="T37" s="22"/>
    </row>
    <row r="38" spans="1:20" s="84" customFormat="1" ht="22.5">
      <c r="A38" s="55">
        <v>26</v>
      </c>
      <c r="B38" s="52">
        <v>5</v>
      </c>
      <c r="C38" s="52"/>
      <c r="D38" s="56" t="s">
        <v>30</v>
      </c>
      <c r="E38" s="56" t="s">
        <v>31</v>
      </c>
      <c r="F38" s="56" t="s">
        <v>29</v>
      </c>
      <c r="G38" s="56" t="s">
        <v>101</v>
      </c>
      <c r="H38" s="56" t="s">
        <v>37</v>
      </c>
      <c r="I38" s="12" t="s">
        <v>117</v>
      </c>
      <c r="J38" s="57"/>
      <c r="K38" s="32"/>
      <c r="L38" s="57"/>
      <c r="M38" s="32"/>
      <c r="N38" s="59">
        <v>1300000</v>
      </c>
      <c r="O38" s="33" t="s">
        <v>137</v>
      </c>
      <c r="P38" s="58" t="s">
        <v>112</v>
      </c>
      <c r="Q38" s="52"/>
      <c r="R38" s="52"/>
      <c r="S38" s="17" t="s">
        <v>120</v>
      </c>
      <c r="T38" s="18"/>
    </row>
    <row r="39" spans="1:20" s="55" customFormat="1" ht="12.75">
      <c r="A39" s="55">
        <v>27</v>
      </c>
      <c r="B39" s="52"/>
      <c r="C39" s="52"/>
      <c r="D39" s="56"/>
      <c r="E39" s="52"/>
      <c r="F39" s="52"/>
      <c r="G39" s="52"/>
      <c r="H39" s="52"/>
      <c r="I39" s="11" t="s">
        <v>38</v>
      </c>
      <c r="J39" s="140">
        <f>SUM(J34:J38)</f>
        <v>0</v>
      </c>
      <c r="K39" s="141"/>
      <c r="L39" s="140">
        <f>SUM(L34:L38)</f>
        <v>11201761.59</v>
      </c>
      <c r="M39" s="141"/>
      <c r="N39" s="140">
        <f>SUM(N34:N38)</f>
        <v>1300000</v>
      </c>
      <c r="O39" s="141"/>
      <c r="P39" s="142"/>
      <c r="Q39" s="143"/>
      <c r="R39" s="143"/>
      <c r="S39" s="143"/>
      <c r="T39" s="143"/>
    </row>
    <row r="40" spans="1:20" s="55" customFormat="1" ht="12.75">
      <c r="A40" s="55">
        <v>28</v>
      </c>
      <c r="B40" s="52"/>
      <c r="C40" s="52"/>
      <c r="D40" s="2" t="s">
        <v>39</v>
      </c>
      <c r="E40" s="53"/>
      <c r="F40" s="53"/>
      <c r="G40" s="53"/>
      <c r="H40" s="53"/>
      <c r="I40" s="53"/>
      <c r="J40" s="53"/>
      <c r="K40" s="35"/>
      <c r="L40" s="53"/>
      <c r="M40" s="35"/>
      <c r="N40" s="53"/>
      <c r="O40" s="35"/>
      <c r="P40" s="53"/>
      <c r="Q40" s="53"/>
      <c r="R40" s="53"/>
      <c r="S40" s="54"/>
      <c r="T40" s="54"/>
    </row>
    <row r="41" spans="1:20" s="55" customFormat="1" ht="12.75">
      <c r="A41" s="55">
        <v>29</v>
      </c>
      <c r="B41" s="52">
        <v>1</v>
      </c>
      <c r="C41" s="52"/>
      <c r="D41" s="56">
        <v>16</v>
      </c>
      <c r="E41" s="73" t="s">
        <v>31</v>
      </c>
      <c r="F41" s="73" t="s">
        <v>29</v>
      </c>
      <c r="G41" s="56" t="s">
        <v>101</v>
      </c>
      <c r="H41" s="73" t="s">
        <v>40</v>
      </c>
      <c r="I41" s="3" t="s">
        <v>109</v>
      </c>
      <c r="J41" s="74">
        <v>50000</v>
      </c>
      <c r="K41" s="36" t="s">
        <v>136</v>
      </c>
      <c r="L41" s="75"/>
      <c r="M41" s="37"/>
      <c r="N41" s="75"/>
      <c r="O41" s="37"/>
      <c r="P41" s="58" t="s">
        <v>112</v>
      </c>
      <c r="Q41" s="75"/>
      <c r="R41" s="75"/>
      <c r="S41" s="20" t="s">
        <v>72</v>
      </c>
      <c r="T41" s="76"/>
    </row>
    <row r="42" spans="1:20" s="55" customFormat="1" ht="12.75">
      <c r="A42" s="55">
        <v>30</v>
      </c>
      <c r="B42" s="52">
        <v>2</v>
      </c>
      <c r="C42" s="52"/>
      <c r="D42" s="56" t="s">
        <v>30</v>
      </c>
      <c r="E42" s="73" t="s">
        <v>31</v>
      </c>
      <c r="F42" s="73" t="s">
        <v>29</v>
      </c>
      <c r="G42" s="56" t="s">
        <v>101</v>
      </c>
      <c r="H42" s="73" t="s">
        <v>40</v>
      </c>
      <c r="I42" s="3" t="s">
        <v>109</v>
      </c>
      <c r="J42" s="57"/>
      <c r="K42" s="32"/>
      <c r="L42" s="57">
        <v>50000</v>
      </c>
      <c r="M42" s="32" t="s">
        <v>136</v>
      </c>
      <c r="N42" s="57"/>
      <c r="O42" s="32"/>
      <c r="P42" s="58" t="s">
        <v>112</v>
      </c>
      <c r="Q42" s="68"/>
      <c r="R42" s="68"/>
      <c r="S42" s="3" t="s">
        <v>72</v>
      </c>
      <c r="T42" s="23"/>
    </row>
    <row r="43" spans="1:20" s="55" customFormat="1" ht="12.75">
      <c r="A43" s="55">
        <v>31</v>
      </c>
      <c r="B43" s="52">
        <v>3</v>
      </c>
      <c r="C43" s="52"/>
      <c r="D43" s="56" t="s">
        <v>30</v>
      </c>
      <c r="E43" s="73" t="s">
        <v>31</v>
      </c>
      <c r="F43" s="73" t="s">
        <v>29</v>
      </c>
      <c r="G43" s="56" t="s">
        <v>101</v>
      </c>
      <c r="H43" s="73" t="s">
        <v>40</v>
      </c>
      <c r="I43" s="3" t="s">
        <v>109</v>
      </c>
      <c r="J43" s="57"/>
      <c r="K43" s="32"/>
      <c r="L43" s="57"/>
      <c r="M43" s="32"/>
      <c r="N43" s="57">
        <v>50000</v>
      </c>
      <c r="O43" s="32" t="s">
        <v>136</v>
      </c>
      <c r="P43" s="58" t="s">
        <v>112</v>
      </c>
      <c r="Q43" s="68"/>
      <c r="R43" s="68"/>
      <c r="S43" s="3" t="s">
        <v>72</v>
      </c>
      <c r="T43" s="23"/>
    </row>
    <row r="44" spans="1:20" s="55" customFormat="1" ht="12.75">
      <c r="A44" s="55">
        <v>32</v>
      </c>
      <c r="B44" s="52"/>
      <c r="C44" s="52"/>
      <c r="D44" s="56"/>
      <c r="E44" s="52"/>
      <c r="F44" s="52"/>
      <c r="G44" s="52"/>
      <c r="H44" s="52"/>
      <c r="I44" s="11" t="s">
        <v>41</v>
      </c>
      <c r="J44" s="140">
        <f>SUM(J41:J43)</f>
        <v>50000</v>
      </c>
      <c r="K44" s="141"/>
      <c r="L44" s="140">
        <f>SUM(L41:L43)</f>
        <v>50000</v>
      </c>
      <c r="M44" s="141"/>
      <c r="N44" s="140">
        <f>SUM(N41:N43)</f>
        <v>50000</v>
      </c>
      <c r="O44" s="141"/>
      <c r="P44" s="142"/>
      <c r="Q44" s="143"/>
      <c r="R44" s="143"/>
      <c r="S44" s="143"/>
      <c r="T44" s="143"/>
    </row>
    <row r="45" spans="1:20" s="55" customFormat="1" ht="12.75">
      <c r="A45" s="55">
        <v>33</v>
      </c>
      <c r="B45" s="52"/>
      <c r="C45" s="52"/>
      <c r="D45" s="2" t="s">
        <v>42</v>
      </c>
      <c r="E45" s="53"/>
      <c r="F45" s="53"/>
      <c r="G45" s="53"/>
      <c r="H45" s="53"/>
      <c r="I45" s="53"/>
      <c r="J45" s="53"/>
      <c r="K45" s="35"/>
      <c r="L45" s="53"/>
      <c r="M45" s="35"/>
      <c r="N45" s="53"/>
      <c r="O45" s="35"/>
      <c r="P45" s="53"/>
      <c r="Q45" s="53"/>
      <c r="R45" s="53"/>
      <c r="S45" s="54"/>
      <c r="T45" s="54"/>
    </row>
    <row r="46" spans="1:20" s="55" customFormat="1" ht="45">
      <c r="A46" s="55">
        <v>34</v>
      </c>
      <c r="B46" s="52">
        <v>1</v>
      </c>
      <c r="C46" s="52"/>
      <c r="D46" s="77" t="s">
        <v>30</v>
      </c>
      <c r="E46" s="77" t="s">
        <v>28</v>
      </c>
      <c r="F46" s="77" t="s">
        <v>29</v>
      </c>
      <c r="G46" s="77" t="s">
        <v>34</v>
      </c>
      <c r="H46" s="77" t="s">
        <v>43</v>
      </c>
      <c r="I46" s="24" t="s">
        <v>176</v>
      </c>
      <c r="J46" s="57"/>
      <c r="K46" s="32"/>
      <c r="L46" s="57">
        <v>2463427.1</v>
      </c>
      <c r="M46" s="32" t="s">
        <v>82</v>
      </c>
      <c r="N46" s="57"/>
      <c r="O46" s="32"/>
      <c r="P46" s="58" t="s">
        <v>112</v>
      </c>
      <c r="Q46" s="75"/>
      <c r="R46" s="75"/>
      <c r="S46" s="21" t="s">
        <v>95</v>
      </c>
      <c r="T46" s="22"/>
    </row>
    <row r="47" spans="1:20" s="55" customFormat="1" ht="45">
      <c r="A47" s="55">
        <v>35</v>
      </c>
      <c r="B47" s="52">
        <v>2</v>
      </c>
      <c r="C47" s="52"/>
      <c r="D47" s="56" t="s">
        <v>30</v>
      </c>
      <c r="E47" s="56" t="s">
        <v>28</v>
      </c>
      <c r="F47" s="56" t="s">
        <v>29</v>
      </c>
      <c r="G47" s="77" t="s">
        <v>34</v>
      </c>
      <c r="H47" s="77" t="s">
        <v>43</v>
      </c>
      <c r="I47" s="24" t="s">
        <v>177</v>
      </c>
      <c r="J47" s="57"/>
      <c r="K47" s="32"/>
      <c r="L47" s="57">
        <v>5000000</v>
      </c>
      <c r="M47" s="32" t="s">
        <v>137</v>
      </c>
      <c r="N47" s="57"/>
      <c r="O47" s="32"/>
      <c r="P47" s="58" t="s">
        <v>112</v>
      </c>
      <c r="Q47" s="75"/>
      <c r="R47" s="75"/>
      <c r="S47" s="21" t="s">
        <v>77</v>
      </c>
      <c r="T47" s="22"/>
    </row>
    <row r="48" spans="1:20" s="55" customFormat="1" ht="45">
      <c r="A48" s="55">
        <v>36</v>
      </c>
      <c r="B48" s="52">
        <v>3</v>
      </c>
      <c r="C48" s="52"/>
      <c r="D48" s="77">
        <v>16</v>
      </c>
      <c r="E48" s="77" t="s">
        <v>28</v>
      </c>
      <c r="F48" s="77" t="s">
        <v>29</v>
      </c>
      <c r="G48" s="77" t="s">
        <v>102</v>
      </c>
      <c r="H48" s="77" t="s">
        <v>43</v>
      </c>
      <c r="I48" s="24" t="s">
        <v>178</v>
      </c>
      <c r="J48" s="57"/>
      <c r="K48" s="32"/>
      <c r="L48" s="57">
        <v>6028518.39</v>
      </c>
      <c r="M48" s="32" t="s">
        <v>82</v>
      </c>
      <c r="N48" s="57"/>
      <c r="O48" s="32"/>
      <c r="P48" s="58" t="s">
        <v>112</v>
      </c>
      <c r="Q48" s="52"/>
      <c r="R48" s="52"/>
      <c r="S48" s="3" t="s">
        <v>94</v>
      </c>
      <c r="T48" s="22"/>
    </row>
    <row r="49" spans="1:20" s="55" customFormat="1" ht="12.75">
      <c r="A49" s="55">
        <v>37</v>
      </c>
      <c r="B49" s="52"/>
      <c r="C49" s="52"/>
      <c r="D49" s="56"/>
      <c r="E49" s="52"/>
      <c r="F49" s="52"/>
      <c r="G49" s="52"/>
      <c r="H49" s="52"/>
      <c r="I49" s="11" t="s">
        <v>44</v>
      </c>
      <c r="J49" s="144">
        <f>SUM(J46:J48)</f>
        <v>0</v>
      </c>
      <c r="K49" s="145"/>
      <c r="L49" s="144">
        <f>SUM(L46:L48)</f>
        <v>13491945.489999998</v>
      </c>
      <c r="M49" s="145"/>
      <c r="N49" s="144">
        <f>SUM(N46:N48)</f>
        <v>0</v>
      </c>
      <c r="O49" s="145"/>
      <c r="P49" s="142"/>
      <c r="Q49" s="143"/>
      <c r="R49" s="143"/>
      <c r="S49" s="143"/>
      <c r="T49" s="143"/>
    </row>
    <row r="50" spans="1:20" s="55" customFormat="1" ht="12.75">
      <c r="A50" s="55">
        <v>38</v>
      </c>
      <c r="B50" s="52"/>
      <c r="C50" s="52"/>
      <c r="D50" s="2" t="s">
        <v>45</v>
      </c>
      <c r="E50" s="53"/>
      <c r="F50" s="53"/>
      <c r="G50" s="53"/>
      <c r="H50" s="53"/>
      <c r="I50" s="53"/>
      <c r="J50" s="53"/>
      <c r="K50" s="35"/>
      <c r="L50" s="53"/>
      <c r="M50" s="35"/>
      <c r="N50" s="53"/>
      <c r="O50" s="35"/>
      <c r="P50" s="53"/>
      <c r="Q50" s="53"/>
      <c r="R50" s="53"/>
      <c r="S50" s="54"/>
      <c r="T50" s="54"/>
    </row>
    <row r="51" spans="1:20" s="55" customFormat="1" ht="33.75">
      <c r="A51" s="55">
        <v>39</v>
      </c>
      <c r="B51" s="52">
        <v>1</v>
      </c>
      <c r="C51" s="52"/>
      <c r="D51" s="77" t="s">
        <v>30</v>
      </c>
      <c r="E51" s="77" t="s">
        <v>28</v>
      </c>
      <c r="F51" s="77" t="s">
        <v>29</v>
      </c>
      <c r="G51" s="77" t="s">
        <v>81</v>
      </c>
      <c r="H51" s="77" t="s">
        <v>46</v>
      </c>
      <c r="I51" s="14" t="s">
        <v>179</v>
      </c>
      <c r="J51" s="57">
        <v>1500000</v>
      </c>
      <c r="K51" s="32" t="s">
        <v>138</v>
      </c>
      <c r="L51" s="52"/>
      <c r="M51" s="34"/>
      <c r="N51" s="57"/>
      <c r="O51" s="32"/>
      <c r="P51" s="58" t="s">
        <v>112</v>
      </c>
      <c r="Q51" s="59">
        <v>1500000</v>
      </c>
      <c r="R51" s="78" t="s">
        <v>186</v>
      </c>
      <c r="S51" s="5" t="s">
        <v>119</v>
      </c>
      <c r="T51" s="9"/>
    </row>
    <row r="52" spans="1:20" s="55" customFormat="1" ht="56.25">
      <c r="A52" s="55">
        <v>40</v>
      </c>
      <c r="B52" s="52">
        <v>2</v>
      </c>
      <c r="C52" s="52"/>
      <c r="D52" s="77">
        <v>16</v>
      </c>
      <c r="E52" s="77" t="s">
        <v>28</v>
      </c>
      <c r="F52" s="77" t="s">
        <v>29</v>
      </c>
      <c r="G52" s="77" t="s">
        <v>81</v>
      </c>
      <c r="H52" s="77" t="s">
        <v>46</v>
      </c>
      <c r="I52" s="22" t="s">
        <v>180</v>
      </c>
      <c r="J52" s="57">
        <v>1500000</v>
      </c>
      <c r="K52" s="32" t="s">
        <v>137</v>
      </c>
      <c r="L52" s="57"/>
      <c r="M52" s="32"/>
      <c r="N52" s="57"/>
      <c r="O52" s="32"/>
      <c r="P52" s="58" t="s">
        <v>112</v>
      </c>
      <c r="Q52" s="75"/>
      <c r="R52" s="75"/>
      <c r="S52" s="21" t="s">
        <v>78</v>
      </c>
      <c r="T52" s="75"/>
    </row>
    <row r="53" spans="2:20" s="55" customFormat="1" ht="45">
      <c r="B53" s="52">
        <v>3</v>
      </c>
      <c r="C53" s="52"/>
      <c r="D53" s="77">
        <v>17</v>
      </c>
      <c r="E53" s="77" t="s">
        <v>28</v>
      </c>
      <c r="F53" s="77" t="s">
        <v>29</v>
      </c>
      <c r="G53" s="77" t="s">
        <v>81</v>
      </c>
      <c r="H53" s="77" t="s">
        <v>46</v>
      </c>
      <c r="I53" s="22" t="s">
        <v>222</v>
      </c>
      <c r="J53" s="57">
        <v>4950000</v>
      </c>
      <c r="K53" s="32" t="s">
        <v>223</v>
      </c>
      <c r="L53" s="57"/>
      <c r="M53" s="32"/>
      <c r="N53" s="57"/>
      <c r="O53" s="32"/>
      <c r="P53" s="58"/>
      <c r="Q53" s="75"/>
      <c r="R53" s="75"/>
      <c r="S53" s="21" t="s">
        <v>224</v>
      </c>
      <c r="T53" s="75"/>
    </row>
    <row r="54" spans="1:20" s="55" customFormat="1" ht="45">
      <c r="A54" s="55">
        <v>41</v>
      </c>
      <c r="B54" s="52">
        <v>4</v>
      </c>
      <c r="C54" s="52"/>
      <c r="D54" s="77">
        <v>16</v>
      </c>
      <c r="E54" s="77" t="s">
        <v>28</v>
      </c>
      <c r="F54" s="77" t="s">
        <v>29</v>
      </c>
      <c r="G54" s="77" t="s">
        <v>81</v>
      </c>
      <c r="H54" s="77" t="s">
        <v>46</v>
      </c>
      <c r="I54" s="3" t="s">
        <v>124</v>
      </c>
      <c r="J54" s="52"/>
      <c r="K54" s="52"/>
      <c r="L54" s="57">
        <v>3515500</v>
      </c>
      <c r="M54" s="32" t="s">
        <v>139</v>
      </c>
      <c r="N54" s="57"/>
      <c r="O54" s="32"/>
      <c r="P54" s="58" t="s">
        <v>112</v>
      </c>
      <c r="Q54" s="59">
        <v>2415500</v>
      </c>
      <c r="R54" s="106">
        <v>99</v>
      </c>
      <c r="S54" s="3" t="s">
        <v>125</v>
      </c>
      <c r="T54" s="26"/>
    </row>
    <row r="55" spans="1:20" s="55" customFormat="1" ht="33.75">
      <c r="A55" s="55">
        <v>42</v>
      </c>
      <c r="B55" s="52">
        <v>5</v>
      </c>
      <c r="C55" s="52"/>
      <c r="D55" s="77" t="s">
        <v>30</v>
      </c>
      <c r="E55" s="77" t="s">
        <v>28</v>
      </c>
      <c r="F55" s="77" t="s">
        <v>29</v>
      </c>
      <c r="G55" s="77" t="s">
        <v>81</v>
      </c>
      <c r="H55" s="77" t="s">
        <v>46</v>
      </c>
      <c r="I55" s="14" t="s">
        <v>133</v>
      </c>
      <c r="J55" s="57"/>
      <c r="K55" s="32"/>
      <c r="L55" s="57">
        <v>6575697.6</v>
      </c>
      <c r="M55" s="32" t="s">
        <v>137</v>
      </c>
      <c r="N55" s="57"/>
      <c r="O55" s="32"/>
      <c r="P55" s="58" t="s">
        <v>112</v>
      </c>
      <c r="Q55" s="25"/>
      <c r="R55" s="25"/>
      <c r="S55" s="3" t="s">
        <v>126</v>
      </c>
      <c r="T55" s="3" t="s">
        <v>106</v>
      </c>
    </row>
    <row r="56" spans="1:20" s="55" customFormat="1" ht="33.75">
      <c r="A56" s="55">
        <v>43</v>
      </c>
      <c r="B56" s="52">
        <v>6</v>
      </c>
      <c r="C56" s="52"/>
      <c r="D56" s="56" t="s">
        <v>30</v>
      </c>
      <c r="E56" s="56" t="s">
        <v>31</v>
      </c>
      <c r="F56" s="56" t="s">
        <v>29</v>
      </c>
      <c r="G56" s="56" t="s">
        <v>81</v>
      </c>
      <c r="H56" s="56" t="s">
        <v>46</v>
      </c>
      <c r="I56" s="14" t="s">
        <v>129</v>
      </c>
      <c r="J56" s="57"/>
      <c r="K56" s="32"/>
      <c r="L56" s="57">
        <v>10000000</v>
      </c>
      <c r="M56" s="32" t="s">
        <v>138</v>
      </c>
      <c r="N56" s="57"/>
      <c r="O56" s="32"/>
      <c r="P56" s="58" t="s">
        <v>112</v>
      </c>
      <c r="Q56" s="59">
        <v>10000000</v>
      </c>
      <c r="R56" s="78" t="s">
        <v>186</v>
      </c>
      <c r="S56" s="5" t="s">
        <v>130</v>
      </c>
      <c r="T56" s="52"/>
    </row>
    <row r="57" spans="1:20" s="55" customFormat="1" ht="22.5">
      <c r="A57" s="55">
        <v>44</v>
      </c>
      <c r="B57" s="52">
        <v>7</v>
      </c>
      <c r="C57" s="52"/>
      <c r="D57" s="56" t="s">
        <v>30</v>
      </c>
      <c r="E57" s="56" t="s">
        <v>31</v>
      </c>
      <c r="F57" s="56" t="s">
        <v>29</v>
      </c>
      <c r="G57" s="56" t="s">
        <v>81</v>
      </c>
      <c r="H57" s="56"/>
      <c r="I57" s="12" t="s">
        <v>121</v>
      </c>
      <c r="J57" s="57"/>
      <c r="K57" s="32"/>
      <c r="L57" s="57"/>
      <c r="M57" s="32"/>
      <c r="N57" s="57">
        <v>2850000</v>
      </c>
      <c r="O57" s="32" t="s">
        <v>137</v>
      </c>
      <c r="P57" s="58" t="s">
        <v>112</v>
      </c>
      <c r="Q57" s="52"/>
      <c r="R57" s="52"/>
      <c r="S57" s="7" t="s">
        <v>120</v>
      </c>
      <c r="T57" s="58"/>
    </row>
    <row r="58" spans="1:20" s="55" customFormat="1" ht="22.5">
      <c r="A58" s="55">
        <v>45</v>
      </c>
      <c r="B58" s="52">
        <v>8</v>
      </c>
      <c r="C58" s="52"/>
      <c r="D58" s="56" t="s">
        <v>30</v>
      </c>
      <c r="E58" s="56" t="s">
        <v>31</v>
      </c>
      <c r="F58" s="56" t="s">
        <v>29</v>
      </c>
      <c r="G58" s="56" t="s">
        <v>81</v>
      </c>
      <c r="H58" s="56" t="s">
        <v>46</v>
      </c>
      <c r="I58" s="14" t="s">
        <v>181</v>
      </c>
      <c r="J58" s="57"/>
      <c r="K58" s="32"/>
      <c r="L58" s="57"/>
      <c r="M58" s="32"/>
      <c r="N58" s="57">
        <v>5675306.4</v>
      </c>
      <c r="O58" s="32" t="s">
        <v>137</v>
      </c>
      <c r="P58" s="58" t="s">
        <v>112</v>
      </c>
      <c r="Q58" s="52"/>
      <c r="R58" s="52"/>
      <c r="S58" s="5" t="s">
        <v>79</v>
      </c>
      <c r="T58" s="52"/>
    </row>
    <row r="59" spans="1:20" s="124" customFormat="1" ht="33.75">
      <c r="A59" s="55">
        <v>46</v>
      </c>
      <c r="B59" s="52">
        <v>9</v>
      </c>
      <c r="C59" s="75"/>
      <c r="D59" s="77"/>
      <c r="E59" s="77" t="s">
        <v>31</v>
      </c>
      <c r="F59" s="77" t="s">
        <v>29</v>
      </c>
      <c r="G59" s="77" t="s">
        <v>81</v>
      </c>
      <c r="H59" s="77" t="s">
        <v>46</v>
      </c>
      <c r="I59" s="24" t="s">
        <v>200</v>
      </c>
      <c r="J59" s="120"/>
      <c r="K59" s="133"/>
      <c r="L59" s="120"/>
      <c r="M59" s="133"/>
      <c r="N59" s="120">
        <v>4900000</v>
      </c>
      <c r="O59" s="133" t="s">
        <v>137</v>
      </c>
      <c r="P59" s="76" t="s">
        <v>112</v>
      </c>
      <c r="Q59" s="75"/>
      <c r="R59" s="75"/>
      <c r="S59" s="21"/>
      <c r="T59" s="75"/>
    </row>
    <row r="60" spans="1:20" s="55" customFormat="1" ht="12.75">
      <c r="A60" s="55">
        <v>47</v>
      </c>
      <c r="B60" s="52"/>
      <c r="C60" s="52"/>
      <c r="D60" s="56"/>
      <c r="E60" s="52"/>
      <c r="F60" s="52"/>
      <c r="G60" s="52"/>
      <c r="H60" s="52"/>
      <c r="I60" s="11" t="s">
        <v>47</v>
      </c>
      <c r="J60" s="140">
        <f>SUM(J51:J58)</f>
        <v>7950000</v>
      </c>
      <c r="K60" s="141"/>
      <c r="L60" s="140">
        <f>SUM(L51:L58)</f>
        <v>20091197.6</v>
      </c>
      <c r="M60" s="141"/>
      <c r="N60" s="140">
        <f>SUM(N51:N59)</f>
        <v>13425306.4</v>
      </c>
      <c r="O60" s="141"/>
      <c r="P60" s="142"/>
      <c r="Q60" s="143"/>
      <c r="R60" s="143"/>
      <c r="S60" s="143"/>
      <c r="T60" s="143"/>
    </row>
    <row r="61" spans="1:20" s="55" customFormat="1" ht="12.75">
      <c r="A61" s="55">
        <v>48</v>
      </c>
      <c r="B61" s="52"/>
      <c r="C61" s="52"/>
      <c r="D61" s="2" t="s">
        <v>48</v>
      </c>
      <c r="E61" s="53"/>
      <c r="F61" s="53"/>
      <c r="G61" s="53"/>
      <c r="H61" s="53"/>
      <c r="I61" s="53"/>
      <c r="J61" s="53"/>
      <c r="K61" s="35"/>
      <c r="L61" s="53"/>
      <c r="M61" s="35"/>
      <c r="N61" s="53"/>
      <c r="O61" s="35"/>
      <c r="P61" s="53"/>
      <c r="Q61" s="53"/>
      <c r="R61" s="53"/>
      <c r="S61" s="54"/>
      <c r="T61" s="54"/>
    </row>
    <row r="62" spans="1:20" s="55" customFormat="1" ht="109.5" customHeight="1">
      <c r="A62" s="55">
        <v>49</v>
      </c>
      <c r="B62" s="75">
        <v>1</v>
      </c>
      <c r="C62" s="52"/>
      <c r="D62" s="77">
        <v>16</v>
      </c>
      <c r="E62" s="77" t="s">
        <v>28</v>
      </c>
      <c r="F62" s="77" t="s">
        <v>29</v>
      </c>
      <c r="G62" s="77" t="s">
        <v>103</v>
      </c>
      <c r="H62" s="77" t="s">
        <v>49</v>
      </c>
      <c r="I62" s="9" t="s">
        <v>182</v>
      </c>
      <c r="J62" s="120">
        <v>842000</v>
      </c>
      <c r="K62" s="32" t="s">
        <v>139</v>
      </c>
      <c r="L62" s="52"/>
      <c r="M62" s="34"/>
      <c r="N62" s="57"/>
      <c r="O62" s="32"/>
      <c r="P62" s="58" t="s">
        <v>112</v>
      </c>
      <c r="Q62" s="67">
        <v>842000</v>
      </c>
      <c r="R62" s="119">
        <v>99</v>
      </c>
      <c r="S62" s="5" t="s">
        <v>214</v>
      </c>
      <c r="T62" s="13"/>
    </row>
    <row r="63" spans="1:20" s="55" customFormat="1" ht="45">
      <c r="A63" s="55">
        <v>50</v>
      </c>
      <c r="B63" s="75">
        <v>2</v>
      </c>
      <c r="C63" s="52"/>
      <c r="D63" s="77" t="s">
        <v>30</v>
      </c>
      <c r="E63" s="73" t="s">
        <v>31</v>
      </c>
      <c r="F63" s="73" t="s">
        <v>29</v>
      </c>
      <c r="G63" s="73" t="s">
        <v>81</v>
      </c>
      <c r="H63" s="52">
        <v>11</v>
      </c>
      <c r="I63" s="27" t="s">
        <v>127</v>
      </c>
      <c r="J63" s="59">
        <v>22000000</v>
      </c>
      <c r="K63" s="33" t="s">
        <v>140</v>
      </c>
      <c r="L63" s="59"/>
      <c r="M63" s="33"/>
      <c r="N63" s="52"/>
      <c r="O63" s="34"/>
      <c r="P63" s="58" t="s">
        <v>112</v>
      </c>
      <c r="Q63" s="52"/>
      <c r="R63" s="52"/>
      <c r="S63" s="5" t="s">
        <v>128</v>
      </c>
      <c r="T63" s="58"/>
    </row>
    <row r="64" spans="1:20" s="55" customFormat="1" ht="22.5">
      <c r="A64" s="55">
        <v>51</v>
      </c>
      <c r="B64" s="75">
        <v>3</v>
      </c>
      <c r="C64" s="52"/>
      <c r="D64" s="56" t="s">
        <v>30</v>
      </c>
      <c r="E64" s="56" t="s">
        <v>28</v>
      </c>
      <c r="F64" s="56" t="s">
        <v>29</v>
      </c>
      <c r="G64" s="56" t="s">
        <v>43</v>
      </c>
      <c r="H64" s="56" t="s">
        <v>49</v>
      </c>
      <c r="I64" s="24" t="s">
        <v>183</v>
      </c>
      <c r="J64" s="57"/>
      <c r="K64" s="32"/>
      <c r="L64" s="57">
        <v>250003.14</v>
      </c>
      <c r="M64" s="32" t="s">
        <v>138</v>
      </c>
      <c r="N64" s="57"/>
      <c r="O64" s="32"/>
      <c r="P64" s="58" t="s">
        <v>112</v>
      </c>
      <c r="Q64" s="57">
        <v>250003.14</v>
      </c>
      <c r="R64" s="72">
        <v>99</v>
      </c>
      <c r="S64" s="5" t="s">
        <v>122</v>
      </c>
      <c r="T64" s="21" t="s">
        <v>96</v>
      </c>
    </row>
    <row r="65" spans="1:20" s="55" customFormat="1" ht="56.25">
      <c r="A65" s="55">
        <v>52</v>
      </c>
      <c r="B65" s="75">
        <v>4</v>
      </c>
      <c r="C65" s="52"/>
      <c r="D65" s="77" t="s">
        <v>30</v>
      </c>
      <c r="E65" s="73" t="s">
        <v>31</v>
      </c>
      <c r="F65" s="73" t="s">
        <v>29</v>
      </c>
      <c r="G65" s="73" t="s">
        <v>81</v>
      </c>
      <c r="H65" s="73" t="s">
        <v>49</v>
      </c>
      <c r="I65" s="9" t="s">
        <v>184</v>
      </c>
      <c r="J65" s="57"/>
      <c r="K65" s="32"/>
      <c r="L65" s="57">
        <v>3054649</v>
      </c>
      <c r="M65" s="32" t="s">
        <v>82</v>
      </c>
      <c r="N65" s="57"/>
      <c r="O65" s="32"/>
      <c r="P65" s="58" t="s">
        <v>112</v>
      </c>
      <c r="Q65" s="25"/>
      <c r="R65" s="25"/>
      <c r="S65" s="5" t="s">
        <v>97</v>
      </c>
      <c r="T65" s="13"/>
    </row>
    <row r="66" spans="1:20" s="124" customFormat="1" ht="60.75" customHeight="1">
      <c r="A66" s="124">
        <v>53</v>
      </c>
      <c r="B66" s="75">
        <v>5</v>
      </c>
      <c r="C66" s="75"/>
      <c r="D66" s="77" t="s">
        <v>30</v>
      </c>
      <c r="E66" s="134" t="s">
        <v>31</v>
      </c>
      <c r="F66" s="134" t="s">
        <v>29</v>
      </c>
      <c r="G66" s="134" t="s">
        <v>34</v>
      </c>
      <c r="H66" s="134" t="s">
        <v>49</v>
      </c>
      <c r="I66" s="22" t="s">
        <v>111</v>
      </c>
      <c r="J66" s="120"/>
      <c r="K66" s="133"/>
      <c r="L66" s="120">
        <v>850342.5</v>
      </c>
      <c r="M66" s="133" t="s">
        <v>137</v>
      </c>
      <c r="N66" s="120"/>
      <c r="O66" s="133"/>
      <c r="P66" s="76"/>
      <c r="Q66" s="30"/>
      <c r="R66" s="30"/>
      <c r="S66" s="21" t="s">
        <v>213</v>
      </c>
      <c r="T66" s="136"/>
    </row>
    <row r="67" spans="1:20" s="84" customFormat="1" ht="12.75">
      <c r="A67" s="55">
        <v>54</v>
      </c>
      <c r="B67" s="75">
        <v>6</v>
      </c>
      <c r="C67" s="52"/>
      <c r="D67" s="77" t="s">
        <v>30</v>
      </c>
      <c r="E67" s="73" t="s">
        <v>31</v>
      </c>
      <c r="F67" s="73" t="s">
        <v>29</v>
      </c>
      <c r="G67" s="73" t="s">
        <v>103</v>
      </c>
      <c r="H67" s="73" t="s">
        <v>49</v>
      </c>
      <c r="I67" s="14" t="s">
        <v>185</v>
      </c>
      <c r="J67" s="57"/>
      <c r="K67" s="32"/>
      <c r="L67" s="57"/>
      <c r="M67" s="32"/>
      <c r="N67" s="57">
        <v>1632003.8</v>
      </c>
      <c r="O67" s="32" t="s">
        <v>137</v>
      </c>
      <c r="P67" s="58" t="s">
        <v>112</v>
      </c>
      <c r="Q67" s="68"/>
      <c r="R67" s="68"/>
      <c r="S67" s="13" t="s">
        <v>123</v>
      </c>
      <c r="T67" s="13"/>
    </row>
    <row r="68" spans="1:20" s="123" customFormat="1" ht="48" customHeight="1">
      <c r="A68" s="55">
        <v>55</v>
      </c>
      <c r="B68" s="75">
        <v>7</v>
      </c>
      <c r="C68" s="75"/>
      <c r="D68" s="77"/>
      <c r="E68" s="134" t="s">
        <v>31</v>
      </c>
      <c r="F68" s="134" t="s">
        <v>29</v>
      </c>
      <c r="G68" s="134" t="s">
        <v>103</v>
      </c>
      <c r="H68" s="134" t="s">
        <v>49</v>
      </c>
      <c r="I68" s="24" t="s">
        <v>199</v>
      </c>
      <c r="J68" s="120"/>
      <c r="K68" s="133"/>
      <c r="L68" s="120"/>
      <c r="M68" s="133"/>
      <c r="N68" s="120">
        <v>6524920</v>
      </c>
      <c r="O68" s="133" t="s">
        <v>137</v>
      </c>
      <c r="P68" s="76" t="s">
        <v>112</v>
      </c>
      <c r="Q68" s="135"/>
      <c r="R68" s="135"/>
      <c r="S68" s="136"/>
      <c r="T68" s="136"/>
    </row>
    <row r="69" spans="1:20" s="55" customFormat="1" ht="12.75">
      <c r="A69" s="55">
        <v>56</v>
      </c>
      <c r="B69" s="52"/>
      <c r="C69" s="52"/>
      <c r="D69" s="56"/>
      <c r="E69" s="52"/>
      <c r="F69" s="52"/>
      <c r="G69" s="52"/>
      <c r="H69" s="52"/>
      <c r="I69" s="11" t="s">
        <v>50</v>
      </c>
      <c r="J69" s="140">
        <f>SUM(J62:J67)</f>
        <v>22842000</v>
      </c>
      <c r="K69" s="141"/>
      <c r="L69" s="140">
        <f>SUM(L62:L67)</f>
        <v>4154994.64</v>
      </c>
      <c r="M69" s="141"/>
      <c r="N69" s="144">
        <f>SUM(N62:N68)</f>
        <v>8156923.8</v>
      </c>
      <c r="O69" s="145"/>
      <c r="P69" s="142"/>
      <c r="Q69" s="146"/>
      <c r="R69" s="143"/>
      <c r="S69" s="143"/>
      <c r="T69" s="143"/>
    </row>
    <row r="70" spans="1:20" s="55" customFormat="1" ht="12.75">
      <c r="A70" s="55">
        <v>57</v>
      </c>
      <c r="B70" s="52"/>
      <c r="C70" s="52"/>
      <c r="D70" s="79"/>
      <c r="E70" s="53"/>
      <c r="F70" s="53"/>
      <c r="G70" s="53"/>
      <c r="H70" s="53"/>
      <c r="I70" s="28" t="s">
        <v>68</v>
      </c>
      <c r="J70" s="29">
        <f>J20+J32+J39+J44+J49+J60+J69</f>
        <v>31392000</v>
      </c>
      <c r="K70" s="29"/>
      <c r="L70" s="29">
        <f>L20+L32+L39+L44+L49+L60+L69</f>
        <v>55373806.22</v>
      </c>
      <c r="M70" s="29"/>
      <c r="N70" s="29">
        <f>N20+N32+N39+N44+N49+N60+N69</f>
        <v>25660930.2</v>
      </c>
      <c r="O70" s="29"/>
      <c r="P70" s="30" t="s">
        <v>69</v>
      </c>
      <c r="Q70" s="31"/>
      <c r="R70" s="31">
        <f>J70+L70+N70</f>
        <v>112426736.42</v>
      </c>
      <c r="S70" s="75"/>
      <c r="T70" s="75"/>
    </row>
    <row r="72" spans="10:15" ht="12.75">
      <c r="J72" s="154"/>
      <c r="K72" s="154"/>
      <c r="L72" s="154"/>
      <c r="M72" s="154"/>
      <c r="N72" s="154"/>
      <c r="O72" s="81"/>
    </row>
    <row r="73" spans="10:15" ht="12.75">
      <c r="J73" s="82"/>
      <c r="K73" s="82"/>
      <c r="L73" s="82"/>
      <c r="M73" s="82"/>
      <c r="N73" s="82"/>
      <c r="O73" s="82"/>
    </row>
    <row r="74" spans="10:15" ht="12.75">
      <c r="J74" s="82"/>
      <c r="K74" s="82"/>
      <c r="L74" s="82"/>
      <c r="M74" s="82"/>
      <c r="N74" s="82"/>
      <c r="O74" s="82"/>
    </row>
    <row r="75" spans="10:16" ht="12.75">
      <c r="J75" s="82"/>
      <c r="K75" s="82"/>
      <c r="L75" s="82"/>
      <c r="M75" s="82"/>
      <c r="N75" s="82"/>
      <c r="O75" s="82"/>
      <c r="P75" s="42" t="s">
        <v>141</v>
      </c>
    </row>
    <row r="76" spans="9:18" ht="12.75">
      <c r="I76" s="80" t="s">
        <v>85</v>
      </c>
      <c r="P76" s="40" t="s">
        <v>137</v>
      </c>
      <c r="Q76" s="80" t="s">
        <v>142</v>
      </c>
      <c r="R76" s="43" t="s">
        <v>150</v>
      </c>
    </row>
    <row r="77" spans="9:18" ht="12.75">
      <c r="I77" s="80" t="s">
        <v>86</v>
      </c>
      <c r="P77" s="41" t="s">
        <v>82</v>
      </c>
      <c r="Q77" s="82" t="s">
        <v>147</v>
      </c>
      <c r="R77" s="43" t="s">
        <v>150</v>
      </c>
    </row>
    <row r="78" spans="9:18" ht="12.75">
      <c r="I78" s="80" t="s">
        <v>87</v>
      </c>
      <c r="P78" s="40" t="s">
        <v>136</v>
      </c>
      <c r="Q78" s="80" t="s">
        <v>104</v>
      </c>
      <c r="R78" s="43" t="s">
        <v>149</v>
      </c>
    </row>
    <row r="79" spans="9:18" ht="25.5" customHeight="1">
      <c r="I79" s="162" t="s">
        <v>118</v>
      </c>
      <c r="J79" s="162"/>
      <c r="K79" s="162"/>
      <c r="L79" s="162"/>
      <c r="M79" s="162"/>
      <c r="N79" s="162"/>
      <c r="O79" s="82"/>
      <c r="P79" s="41" t="s">
        <v>138</v>
      </c>
      <c r="Q79" s="80" t="s">
        <v>143</v>
      </c>
      <c r="R79" s="44" t="s">
        <v>151</v>
      </c>
    </row>
    <row r="80" spans="9:18" ht="12.75">
      <c r="I80" s="80" t="s">
        <v>88</v>
      </c>
      <c r="J80" s="83"/>
      <c r="K80" s="83"/>
      <c r="L80" s="83"/>
      <c r="M80" s="83"/>
      <c r="N80" s="83"/>
      <c r="O80" s="83"/>
      <c r="P80" s="41" t="s">
        <v>144</v>
      </c>
      <c r="Q80" s="82" t="s">
        <v>145</v>
      </c>
      <c r="R80" s="43" t="s">
        <v>148</v>
      </c>
    </row>
    <row r="81" spans="9:17" ht="12.75">
      <c r="I81" s="83"/>
      <c r="J81" s="83"/>
      <c r="K81" s="83"/>
      <c r="L81" s="83"/>
      <c r="M81" s="83"/>
      <c r="N81" s="83"/>
      <c r="O81" s="83"/>
      <c r="P81" s="41" t="s">
        <v>157</v>
      </c>
      <c r="Q81" s="82" t="s">
        <v>146</v>
      </c>
    </row>
    <row r="82" spans="7:18" ht="12.75">
      <c r="G82" s="81"/>
      <c r="H82" s="81"/>
      <c r="I82" s="82"/>
      <c r="P82" s="41" t="s">
        <v>153</v>
      </c>
      <c r="Q82" s="50"/>
      <c r="R82" s="44" t="s">
        <v>154</v>
      </c>
    </row>
    <row r="83" spans="16:17" ht="12.75">
      <c r="P83" s="41" t="s">
        <v>155</v>
      </c>
      <c r="Q83" s="82" t="s">
        <v>156</v>
      </c>
    </row>
  </sheetData>
  <sheetProtection password="C51B" sheet="1" objects="1" scenarios="1"/>
  <mergeCells count="20">
    <mergeCell ref="A1:A12"/>
    <mergeCell ref="P3:P9"/>
    <mergeCell ref="P10:P11"/>
    <mergeCell ref="H3:H11"/>
    <mergeCell ref="B1:C2"/>
    <mergeCell ref="D3:F11"/>
    <mergeCell ref="D1:T1"/>
    <mergeCell ref="S3:S11"/>
    <mergeCell ref="D2:T2"/>
    <mergeCell ref="R10:R11"/>
    <mergeCell ref="B3:B11"/>
    <mergeCell ref="C3:C11"/>
    <mergeCell ref="I79:N79"/>
    <mergeCell ref="T3:T11"/>
    <mergeCell ref="J72:N72"/>
    <mergeCell ref="Q10:Q11"/>
    <mergeCell ref="J3:O9"/>
    <mergeCell ref="Q3:R9"/>
    <mergeCell ref="G3:G11"/>
    <mergeCell ref="I3:I11"/>
  </mergeCells>
  <printOptions/>
  <pageMargins left="0.31496062992125984" right="0.31496062992125984" top="0.1968503937007874" bottom="0.31496062992125984" header="11.22" footer="0.2362204724409449"/>
  <pageSetup orientation="landscape" paperSize="8" scale="92" r:id="rId3"/>
  <headerFooter alignWithMargins="0">
    <oddHeader>&amp;CPagina &amp;P di &amp;N</oddHeader>
  </headerFooter>
  <rowBreaks count="1" manualBreakCount="1">
    <brk id="3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zoomScale="95" zoomScaleNormal="95" workbookViewId="0" topLeftCell="A1">
      <selection activeCell="G10" sqref="G10"/>
    </sheetView>
  </sheetViews>
  <sheetFormatPr defaultColWidth="9.140625" defaultRowHeight="12.75"/>
  <cols>
    <col min="2" max="2" width="14.421875" style="0" customWidth="1"/>
    <col min="7" max="7" width="14.421875" style="0" customWidth="1"/>
    <col min="8" max="8" width="13.57421875" style="0" customWidth="1"/>
    <col min="9" max="9" width="15.8515625" style="0" customWidth="1"/>
    <col min="10" max="10" width="9.7109375" style="0" customWidth="1"/>
    <col min="13" max="13" width="7.421875" style="0" customWidth="1"/>
    <col min="14" max="14" width="13.00390625" style="0" customWidth="1"/>
    <col min="15" max="15" width="14.140625" style="0" customWidth="1"/>
    <col min="16" max="16" width="15.140625" style="0" customWidth="1"/>
    <col min="17" max="17" width="11.8515625" style="0" customWidth="1"/>
  </cols>
  <sheetData>
    <row r="1" spans="1:16" ht="12.75">
      <c r="A1" s="193" t="s">
        <v>187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5"/>
    </row>
    <row r="2" spans="1:16" ht="12.75">
      <c r="A2" s="196" t="s">
        <v>67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  <c r="P2" s="199"/>
    </row>
    <row r="3" spans="1:16" ht="12.75">
      <c r="A3" s="196" t="s">
        <v>219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  <c r="P3" s="199"/>
    </row>
    <row r="4" spans="1:16" ht="14.25" customHeight="1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24" ht="12.75" customHeight="1">
      <c r="A5" s="212" t="s">
        <v>7</v>
      </c>
      <c r="B5" s="212" t="s">
        <v>8</v>
      </c>
      <c r="C5" s="212" t="s">
        <v>9</v>
      </c>
      <c r="D5" s="212"/>
      <c r="E5" s="212"/>
      <c r="F5" s="212"/>
      <c r="G5" s="212" t="s">
        <v>10</v>
      </c>
      <c r="H5" s="212"/>
      <c r="I5" s="218" t="s">
        <v>13</v>
      </c>
      <c r="J5" s="213" t="s">
        <v>14</v>
      </c>
      <c r="K5" s="207" t="s">
        <v>15</v>
      </c>
      <c r="L5" s="207"/>
      <c r="M5" s="210" t="s">
        <v>18</v>
      </c>
      <c r="N5" s="211" t="s">
        <v>19</v>
      </c>
      <c r="O5" s="203" t="s">
        <v>20</v>
      </c>
      <c r="P5" s="203"/>
      <c r="Q5" s="111"/>
      <c r="R5" s="111"/>
      <c r="S5" s="111"/>
      <c r="T5" s="111"/>
      <c r="U5" s="111"/>
      <c r="V5" s="111"/>
      <c r="W5" s="111"/>
      <c r="X5" s="111"/>
    </row>
    <row r="6" spans="1:24" ht="12.75" customHeight="1">
      <c r="A6" s="212"/>
      <c r="B6" s="212"/>
      <c r="C6" s="212"/>
      <c r="D6" s="212"/>
      <c r="E6" s="212"/>
      <c r="F6" s="212"/>
      <c r="G6" s="212"/>
      <c r="H6" s="212"/>
      <c r="I6" s="218"/>
      <c r="J6" s="213"/>
      <c r="K6" s="207"/>
      <c r="L6" s="207"/>
      <c r="M6" s="210"/>
      <c r="N6" s="211"/>
      <c r="O6" s="203"/>
      <c r="P6" s="203"/>
      <c r="Q6" s="111"/>
      <c r="R6" s="111"/>
      <c r="S6" s="111"/>
      <c r="T6" s="111"/>
      <c r="U6" s="111"/>
      <c r="V6" s="111"/>
      <c r="W6" s="111"/>
      <c r="X6" s="111"/>
    </row>
    <row r="7" spans="1:24" ht="12.75" customHeight="1">
      <c r="A7" s="212"/>
      <c r="B7" s="212"/>
      <c r="C7" s="212"/>
      <c r="D7" s="212"/>
      <c r="E7" s="212"/>
      <c r="F7" s="212"/>
      <c r="G7" s="207" t="s">
        <v>11</v>
      </c>
      <c r="H7" s="207" t="s">
        <v>12</v>
      </c>
      <c r="I7" s="218"/>
      <c r="J7" s="213"/>
      <c r="K7" s="212" t="s">
        <v>17</v>
      </c>
      <c r="L7" s="212" t="s">
        <v>16</v>
      </c>
      <c r="M7" s="210"/>
      <c r="N7" s="211"/>
      <c r="O7" s="203" t="s">
        <v>21</v>
      </c>
      <c r="P7" s="203" t="s">
        <v>22</v>
      </c>
      <c r="Q7" s="111"/>
      <c r="R7" s="111"/>
      <c r="S7" s="111"/>
      <c r="T7" s="111"/>
      <c r="U7" s="111"/>
      <c r="V7" s="111"/>
      <c r="W7" s="111"/>
      <c r="X7" s="111"/>
    </row>
    <row r="8" spans="1:24" ht="12.75" customHeight="1">
      <c r="A8" s="212"/>
      <c r="B8" s="212"/>
      <c r="C8" s="212"/>
      <c r="D8" s="212"/>
      <c r="E8" s="212"/>
      <c r="F8" s="212"/>
      <c r="G8" s="207"/>
      <c r="H8" s="207"/>
      <c r="I8" s="218"/>
      <c r="J8" s="213"/>
      <c r="K8" s="212"/>
      <c r="L8" s="212"/>
      <c r="M8" s="210"/>
      <c r="N8" s="211"/>
      <c r="O8" s="203"/>
      <c r="P8" s="203"/>
      <c r="Q8" s="111"/>
      <c r="R8" s="111"/>
      <c r="S8" s="111"/>
      <c r="T8" s="111"/>
      <c r="U8" s="111"/>
      <c r="V8" s="111"/>
      <c r="W8" s="111"/>
      <c r="X8" s="111"/>
    </row>
    <row r="9" spans="1:24" ht="12.75" customHeight="1">
      <c r="A9" s="214" t="s">
        <v>27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112"/>
      <c r="R9" s="112"/>
      <c r="S9" s="112"/>
      <c r="T9" s="112"/>
      <c r="U9" s="112"/>
      <c r="V9" s="112"/>
      <c r="W9" s="112"/>
      <c r="X9" s="112"/>
    </row>
    <row r="10" spans="1:24" ht="22.5" customHeight="1">
      <c r="A10" s="100"/>
      <c r="B10" s="100"/>
      <c r="C10" s="204" t="s">
        <v>115</v>
      </c>
      <c r="D10" s="205"/>
      <c r="E10" s="205"/>
      <c r="F10" s="206"/>
      <c r="G10" s="101" t="s">
        <v>167</v>
      </c>
      <c r="H10" s="101" t="s">
        <v>168</v>
      </c>
      <c r="I10" s="4">
        <v>200000</v>
      </c>
      <c r="J10" s="102" t="s">
        <v>159</v>
      </c>
      <c r="K10" s="102" t="s">
        <v>82</v>
      </c>
      <c r="L10" s="102" t="s">
        <v>82</v>
      </c>
      <c r="M10" s="102">
        <v>1</v>
      </c>
      <c r="N10" s="102" t="s">
        <v>107</v>
      </c>
      <c r="O10" s="103" t="s">
        <v>165</v>
      </c>
      <c r="P10" s="103" t="s">
        <v>163</v>
      </c>
      <c r="Q10" s="113"/>
      <c r="R10" s="113"/>
      <c r="S10" s="113"/>
      <c r="T10" s="113"/>
      <c r="U10" s="113"/>
      <c r="V10" s="113"/>
      <c r="W10" s="113"/>
      <c r="X10" s="113"/>
    </row>
    <row r="11" spans="1:24" ht="22.5" customHeight="1">
      <c r="A11" s="100"/>
      <c r="B11" s="100"/>
      <c r="C11" s="204" t="s">
        <v>114</v>
      </c>
      <c r="D11" s="205"/>
      <c r="E11" s="205"/>
      <c r="F11" s="206"/>
      <c r="G11" s="101" t="s">
        <v>169</v>
      </c>
      <c r="H11" s="101" t="s">
        <v>170</v>
      </c>
      <c r="I11" s="4">
        <v>300000</v>
      </c>
      <c r="J11" s="102" t="s">
        <v>159</v>
      </c>
      <c r="K11" s="102" t="s">
        <v>82</v>
      </c>
      <c r="L11" s="102" t="s">
        <v>82</v>
      </c>
      <c r="M11" s="102">
        <v>1</v>
      </c>
      <c r="N11" s="102" t="s">
        <v>107</v>
      </c>
      <c r="O11" s="103" t="s">
        <v>165</v>
      </c>
      <c r="P11" s="103" t="s">
        <v>163</v>
      </c>
      <c r="Q11" s="113"/>
      <c r="R11" s="113"/>
      <c r="S11" s="113"/>
      <c r="T11" s="113"/>
      <c r="U11" s="113"/>
      <c r="V11" s="113"/>
      <c r="W11" s="113"/>
      <c r="X11" s="113"/>
    </row>
    <row r="12" spans="1:24" ht="12.75" customHeight="1">
      <c r="A12" s="100"/>
      <c r="B12" s="100"/>
      <c r="C12" s="100"/>
      <c r="D12" s="100"/>
      <c r="E12" s="209" t="s">
        <v>32</v>
      </c>
      <c r="F12" s="209"/>
      <c r="G12" s="100"/>
      <c r="H12" s="100"/>
      <c r="I12" s="104">
        <f>SUM(I10:I11)</f>
        <v>500000</v>
      </c>
      <c r="J12" s="100"/>
      <c r="K12" s="100"/>
      <c r="L12" s="100"/>
      <c r="M12" s="100"/>
      <c r="N12" s="100"/>
      <c r="O12" s="103"/>
      <c r="P12" s="103"/>
      <c r="Q12" s="113"/>
      <c r="R12" s="113"/>
      <c r="S12" s="113"/>
      <c r="T12" s="113"/>
      <c r="U12" s="113"/>
      <c r="V12" s="113"/>
      <c r="W12" s="113"/>
      <c r="X12" s="113"/>
    </row>
    <row r="13" spans="1:24" ht="12.75" customHeight="1">
      <c r="A13" s="214" t="s">
        <v>33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192"/>
      <c r="R13" s="192"/>
      <c r="S13" s="192"/>
      <c r="T13" s="192"/>
      <c r="U13" s="192"/>
      <c r="V13" s="192"/>
      <c r="W13" s="113"/>
      <c r="X13" s="113"/>
    </row>
    <row r="14" spans="1:24" ht="12.75" customHeight="1">
      <c r="A14" s="100"/>
      <c r="B14" s="100"/>
      <c r="C14" s="208" t="s">
        <v>108</v>
      </c>
      <c r="D14" s="208"/>
      <c r="E14" s="208"/>
      <c r="F14" s="208"/>
      <c r="G14" s="101" t="s">
        <v>169</v>
      </c>
      <c r="H14" s="101" t="s">
        <v>170</v>
      </c>
      <c r="I14" s="4">
        <v>50000</v>
      </c>
      <c r="J14" s="102" t="s">
        <v>160</v>
      </c>
      <c r="K14" s="102" t="s">
        <v>82</v>
      </c>
      <c r="L14" s="102" t="s">
        <v>82</v>
      </c>
      <c r="M14" s="102">
        <v>1</v>
      </c>
      <c r="N14" s="102" t="s">
        <v>107</v>
      </c>
      <c r="O14" s="103" t="s">
        <v>164</v>
      </c>
      <c r="P14" s="103" t="s">
        <v>163</v>
      </c>
      <c r="Q14" s="113"/>
      <c r="R14" s="113"/>
      <c r="S14" s="113"/>
      <c r="T14" s="113"/>
      <c r="U14" s="113"/>
      <c r="V14" s="113"/>
      <c r="W14" s="113"/>
      <c r="X14" s="113"/>
    </row>
    <row r="15" spans="1:24" ht="12.75" customHeight="1">
      <c r="A15" s="100"/>
      <c r="B15" s="100"/>
      <c r="C15" s="100"/>
      <c r="D15" s="100"/>
      <c r="E15" s="209" t="s">
        <v>35</v>
      </c>
      <c r="F15" s="215"/>
      <c r="G15" s="100"/>
      <c r="H15" s="100"/>
      <c r="I15" s="105">
        <f>SUM(I14:I14)</f>
        <v>50000</v>
      </c>
      <c r="J15" s="100"/>
      <c r="K15" s="100"/>
      <c r="L15" s="100"/>
      <c r="M15" s="100"/>
      <c r="N15" s="100"/>
      <c r="O15" s="103"/>
      <c r="P15" s="103"/>
      <c r="Q15" s="113"/>
      <c r="R15" s="113"/>
      <c r="S15" s="113"/>
      <c r="T15" s="113"/>
      <c r="U15" s="113"/>
      <c r="V15" s="113"/>
      <c r="W15" s="113"/>
      <c r="X15" s="113"/>
    </row>
    <row r="16" spans="1:24" ht="12.75" customHeight="1">
      <c r="A16" s="214" t="s">
        <v>98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192"/>
      <c r="R16" s="192"/>
      <c r="S16" s="192"/>
      <c r="T16" s="192"/>
      <c r="U16" s="192"/>
      <c r="V16" s="192"/>
      <c r="W16" s="113"/>
      <c r="X16" s="113"/>
    </row>
    <row r="17" spans="1:24" ht="12.75" customHeight="1">
      <c r="A17" s="100"/>
      <c r="B17" s="100"/>
      <c r="C17" s="228" t="s">
        <v>109</v>
      </c>
      <c r="D17" s="228"/>
      <c r="E17" s="228"/>
      <c r="F17" s="228"/>
      <c r="G17" s="101" t="s">
        <v>169</v>
      </c>
      <c r="H17" s="101" t="s">
        <v>170</v>
      </c>
      <c r="I17" s="19">
        <v>50000</v>
      </c>
      <c r="J17" s="102" t="s">
        <v>160</v>
      </c>
      <c r="K17" s="102" t="s">
        <v>82</v>
      </c>
      <c r="L17" s="102" t="s">
        <v>82</v>
      </c>
      <c r="M17" s="102">
        <v>1</v>
      </c>
      <c r="N17" s="102" t="s">
        <v>107</v>
      </c>
      <c r="O17" s="103" t="s">
        <v>165</v>
      </c>
      <c r="P17" s="103" t="s">
        <v>163</v>
      </c>
      <c r="Q17" s="113"/>
      <c r="R17" s="113"/>
      <c r="S17" s="113"/>
      <c r="T17" s="113"/>
      <c r="U17" s="113"/>
      <c r="V17" s="113"/>
      <c r="W17" s="113"/>
      <c r="X17" s="113"/>
    </row>
    <row r="18" spans="1:24" ht="12.75" customHeight="1">
      <c r="A18" s="100"/>
      <c r="B18" s="100"/>
      <c r="C18" s="100"/>
      <c r="D18" s="100"/>
      <c r="E18" s="209" t="s">
        <v>41</v>
      </c>
      <c r="F18" s="215"/>
      <c r="G18" s="100"/>
      <c r="H18" s="100"/>
      <c r="I18" s="105">
        <f>SUM(I17:I17)</f>
        <v>50000</v>
      </c>
      <c r="J18" s="100"/>
      <c r="K18" s="100"/>
      <c r="L18" s="100"/>
      <c r="M18" s="100"/>
      <c r="N18" s="100"/>
      <c r="O18" s="103"/>
      <c r="P18" s="103"/>
      <c r="Q18" s="113"/>
      <c r="R18" s="113"/>
      <c r="S18" s="113"/>
      <c r="T18" s="113"/>
      <c r="U18" s="113"/>
      <c r="V18" s="113"/>
      <c r="W18" s="113"/>
      <c r="X18" s="113"/>
    </row>
    <row r="19" spans="1:24" ht="12.75" customHeight="1">
      <c r="A19" s="214" t="s">
        <v>99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192"/>
      <c r="R19" s="192"/>
      <c r="S19" s="192"/>
      <c r="T19" s="192"/>
      <c r="U19" s="192"/>
      <c r="V19" s="192"/>
      <c r="W19" s="113"/>
      <c r="X19" s="113"/>
    </row>
    <row r="20" spans="1:24" ht="26.25" customHeight="1">
      <c r="A20" s="101"/>
      <c r="B20" s="101"/>
      <c r="C20" s="219" t="s">
        <v>179</v>
      </c>
      <c r="D20" s="220"/>
      <c r="E20" s="220"/>
      <c r="F20" s="221"/>
      <c r="G20" s="101" t="s">
        <v>167</v>
      </c>
      <c r="H20" s="101" t="s">
        <v>168</v>
      </c>
      <c r="I20" s="4">
        <v>1500000</v>
      </c>
      <c r="J20" s="106" t="s">
        <v>161</v>
      </c>
      <c r="K20" s="102" t="s">
        <v>82</v>
      </c>
      <c r="L20" s="102" t="s">
        <v>82</v>
      </c>
      <c r="M20" s="102">
        <v>1</v>
      </c>
      <c r="N20" s="102" t="s">
        <v>158</v>
      </c>
      <c r="O20" s="103" t="s">
        <v>163</v>
      </c>
      <c r="P20" s="103" t="s">
        <v>215</v>
      </c>
      <c r="Q20" s="113"/>
      <c r="R20" s="113"/>
      <c r="S20" s="113"/>
      <c r="T20" s="113"/>
      <c r="U20" s="113"/>
      <c r="V20" s="113"/>
      <c r="W20" s="113"/>
      <c r="X20" s="113"/>
    </row>
    <row r="21" spans="1:24" ht="24" customHeight="1">
      <c r="A21" s="101"/>
      <c r="B21" s="101"/>
      <c r="C21" s="222" t="s">
        <v>180</v>
      </c>
      <c r="D21" s="223"/>
      <c r="E21" s="223"/>
      <c r="F21" s="224"/>
      <c r="G21" s="101" t="s">
        <v>167</v>
      </c>
      <c r="H21" s="101" t="s">
        <v>168</v>
      </c>
      <c r="I21" s="4">
        <v>1500000</v>
      </c>
      <c r="J21" s="106" t="s">
        <v>162</v>
      </c>
      <c r="K21" s="102" t="s">
        <v>82</v>
      </c>
      <c r="L21" s="102" t="s">
        <v>82</v>
      </c>
      <c r="M21" s="102">
        <v>1</v>
      </c>
      <c r="N21" s="102" t="s">
        <v>83</v>
      </c>
      <c r="O21" s="103" t="s">
        <v>163</v>
      </c>
      <c r="P21" s="103" t="s">
        <v>215</v>
      </c>
      <c r="Q21" s="113"/>
      <c r="R21" s="113"/>
      <c r="S21" s="113"/>
      <c r="T21" s="113"/>
      <c r="U21" s="113"/>
      <c r="V21" s="113"/>
      <c r="W21" s="113"/>
      <c r="X21" s="113"/>
    </row>
    <row r="22" spans="1:24" ht="24" customHeight="1">
      <c r="A22" s="101"/>
      <c r="B22" s="101"/>
      <c r="C22" s="225" t="s">
        <v>222</v>
      </c>
      <c r="D22" s="226"/>
      <c r="E22" s="226"/>
      <c r="F22" s="227"/>
      <c r="G22" s="101" t="s">
        <v>225</v>
      </c>
      <c r="H22" s="101" t="s">
        <v>226</v>
      </c>
      <c r="I22" s="4">
        <v>4950000</v>
      </c>
      <c r="J22" s="106" t="s">
        <v>159</v>
      </c>
      <c r="K22" s="102" t="s">
        <v>82</v>
      </c>
      <c r="L22" s="102" t="s">
        <v>82</v>
      </c>
      <c r="M22" s="102">
        <v>1</v>
      </c>
      <c r="N22" s="102" t="s">
        <v>158</v>
      </c>
      <c r="O22" s="103" t="s">
        <v>163</v>
      </c>
      <c r="P22" s="103" t="s">
        <v>166</v>
      </c>
      <c r="Q22" s="113"/>
      <c r="R22" s="113"/>
      <c r="S22" s="113"/>
      <c r="T22" s="113"/>
      <c r="U22" s="113"/>
      <c r="V22" s="113"/>
      <c r="W22" s="113"/>
      <c r="X22" s="113"/>
    </row>
    <row r="23" spans="1:24" ht="12.75" customHeight="1">
      <c r="A23" s="101"/>
      <c r="B23" s="101"/>
      <c r="C23" s="101"/>
      <c r="D23" s="101"/>
      <c r="E23" s="209" t="s">
        <v>47</v>
      </c>
      <c r="F23" s="215"/>
      <c r="G23" s="101"/>
      <c r="H23" s="101"/>
      <c r="I23" s="105">
        <f>SUM(I20:I22)</f>
        <v>7950000</v>
      </c>
      <c r="J23" s="101"/>
      <c r="K23" s="101"/>
      <c r="L23" s="101"/>
      <c r="M23" s="101"/>
      <c r="N23" s="101"/>
      <c r="O23" s="103"/>
      <c r="P23" s="103"/>
      <c r="Q23" s="113"/>
      <c r="R23" s="113"/>
      <c r="S23" s="113"/>
      <c r="T23" s="113"/>
      <c r="U23" s="113"/>
      <c r="V23" s="113"/>
      <c r="W23" s="113"/>
      <c r="X23" s="113"/>
    </row>
    <row r="24" spans="1:24" ht="12.75" customHeight="1">
      <c r="A24" s="214" t="s">
        <v>48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192"/>
      <c r="R24" s="192"/>
      <c r="S24" s="192"/>
      <c r="T24" s="192"/>
      <c r="U24" s="192"/>
      <c r="V24" s="192"/>
      <c r="W24" s="113"/>
      <c r="X24" s="113"/>
    </row>
    <row r="25" spans="1:24" ht="30" customHeight="1">
      <c r="A25" s="107"/>
      <c r="B25" s="108"/>
      <c r="C25" s="204" t="s">
        <v>182</v>
      </c>
      <c r="D25" s="205"/>
      <c r="E25" s="205"/>
      <c r="F25" s="206"/>
      <c r="G25" s="101" t="s">
        <v>167</v>
      </c>
      <c r="H25" s="101" t="s">
        <v>168</v>
      </c>
      <c r="I25" s="16">
        <v>842000</v>
      </c>
      <c r="J25" s="106" t="s">
        <v>162</v>
      </c>
      <c r="K25" s="102" t="s">
        <v>82</v>
      </c>
      <c r="L25" s="102" t="s">
        <v>82</v>
      </c>
      <c r="M25" s="102">
        <v>1</v>
      </c>
      <c r="N25" s="102" t="s">
        <v>100</v>
      </c>
      <c r="O25" s="103" t="s">
        <v>165</v>
      </c>
      <c r="P25" s="103" t="s">
        <v>216</v>
      </c>
      <c r="Q25" s="112"/>
      <c r="R25" s="112"/>
      <c r="S25" s="112"/>
      <c r="T25" s="112"/>
      <c r="U25" s="112"/>
      <c r="V25" s="112"/>
      <c r="W25" s="113"/>
      <c r="X25" s="113"/>
    </row>
    <row r="26" spans="1:24" ht="26.25" customHeight="1">
      <c r="A26" s="107"/>
      <c r="B26" s="108"/>
      <c r="C26" s="216" t="s">
        <v>127</v>
      </c>
      <c r="D26" s="217"/>
      <c r="E26" s="217"/>
      <c r="F26" s="217"/>
      <c r="G26" s="101" t="s">
        <v>167</v>
      </c>
      <c r="H26" s="101" t="s">
        <v>168</v>
      </c>
      <c r="I26" s="16">
        <v>22000000</v>
      </c>
      <c r="J26" s="106" t="s">
        <v>162</v>
      </c>
      <c r="K26" s="102" t="s">
        <v>82</v>
      </c>
      <c r="L26" s="102" t="s">
        <v>82</v>
      </c>
      <c r="M26" s="102">
        <v>1</v>
      </c>
      <c r="N26" s="106" t="s">
        <v>158</v>
      </c>
      <c r="O26" s="103" t="s">
        <v>164</v>
      </c>
      <c r="P26" s="103" t="s">
        <v>166</v>
      </c>
      <c r="Q26" s="112"/>
      <c r="R26" s="112"/>
      <c r="S26" s="112"/>
      <c r="T26" s="112"/>
      <c r="U26" s="112"/>
      <c r="V26" s="112"/>
      <c r="W26" s="113"/>
      <c r="X26" s="113"/>
    </row>
    <row r="27" spans="1:24" ht="12.75" customHeight="1">
      <c r="A27" s="101"/>
      <c r="B27" s="101"/>
      <c r="C27" s="101"/>
      <c r="D27" s="101"/>
      <c r="E27" s="209" t="s">
        <v>50</v>
      </c>
      <c r="F27" s="215"/>
      <c r="G27" s="101"/>
      <c r="H27" s="101"/>
      <c r="I27" s="105">
        <f>SUM(I25:I26)</f>
        <v>22842000</v>
      </c>
      <c r="J27" s="101"/>
      <c r="K27" s="101"/>
      <c r="L27" s="101"/>
      <c r="M27" s="101"/>
      <c r="N27" s="101"/>
      <c r="O27" s="103"/>
      <c r="P27" s="103"/>
      <c r="Q27" s="113"/>
      <c r="R27" s="113"/>
      <c r="S27" s="113"/>
      <c r="T27" s="113"/>
      <c r="U27" s="113"/>
      <c r="V27" s="113"/>
      <c r="W27" s="113"/>
      <c r="X27" s="113"/>
    </row>
    <row r="28" spans="1:24" ht="12.75" customHeight="1">
      <c r="A28" s="101"/>
      <c r="B28" s="101"/>
      <c r="C28" s="101"/>
      <c r="D28" s="101"/>
      <c r="E28" s="101"/>
      <c r="F28" s="101"/>
      <c r="G28" s="101"/>
      <c r="H28" s="109" t="s">
        <v>70</v>
      </c>
      <c r="I28" s="110">
        <f>I12+I15+I18+I23+I27</f>
        <v>31392000</v>
      </c>
      <c r="J28" s="101"/>
      <c r="K28" s="101"/>
      <c r="L28" s="101"/>
      <c r="M28" s="101"/>
      <c r="N28" s="101"/>
      <c r="O28" s="103"/>
      <c r="P28" s="103"/>
      <c r="Q28" s="113"/>
      <c r="R28" s="113"/>
      <c r="S28" s="113"/>
      <c r="T28" s="113"/>
      <c r="U28" s="113"/>
      <c r="V28" s="113"/>
      <c r="W28" s="113"/>
      <c r="X28" s="113"/>
    </row>
    <row r="29" spans="1:16" ht="12.75">
      <c r="A29" s="114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5"/>
    </row>
    <row r="30" spans="1:16" ht="12.75">
      <c r="A30" s="114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5"/>
    </row>
    <row r="31" spans="1:16" ht="12.75">
      <c r="A31" s="114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5"/>
    </row>
    <row r="32" spans="1:16" ht="12.75">
      <c r="A32" s="114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5"/>
    </row>
    <row r="33" spans="1:16" ht="12.75">
      <c r="A33" s="114" t="s">
        <v>62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5"/>
    </row>
    <row r="34" spans="1:16" ht="12.75">
      <c r="A34" s="114" t="s">
        <v>63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5"/>
    </row>
    <row r="35" spans="1:16" ht="12.75">
      <c r="A35" s="114" t="s">
        <v>64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5"/>
    </row>
    <row r="36" spans="1:16" ht="12.75">
      <c r="A36" s="114" t="s">
        <v>65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5"/>
    </row>
    <row r="37" spans="1:16" ht="12.75">
      <c r="A37" s="114" t="s">
        <v>66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5"/>
    </row>
    <row r="38" spans="1:16" ht="12.75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8"/>
    </row>
  </sheetData>
  <sheetProtection password="C51B" sheet="1" objects="1" scenarios="1"/>
  <mergeCells count="43">
    <mergeCell ref="Q16:V16"/>
    <mergeCell ref="C17:F17"/>
    <mergeCell ref="E18:F18"/>
    <mergeCell ref="E15:F15"/>
    <mergeCell ref="A16:P16"/>
    <mergeCell ref="C25:F25"/>
    <mergeCell ref="E23:F23"/>
    <mergeCell ref="Q19:V19"/>
    <mergeCell ref="C20:F20"/>
    <mergeCell ref="C21:F21"/>
    <mergeCell ref="Q24:V24"/>
    <mergeCell ref="A19:P19"/>
    <mergeCell ref="A24:P24"/>
    <mergeCell ref="C22:F22"/>
    <mergeCell ref="E27:F27"/>
    <mergeCell ref="C26:F26"/>
    <mergeCell ref="A5:A8"/>
    <mergeCell ref="B5:B8"/>
    <mergeCell ref="C5:F8"/>
    <mergeCell ref="C10:F10"/>
    <mergeCell ref="A9:P9"/>
    <mergeCell ref="I5:I8"/>
    <mergeCell ref="K7:K8"/>
    <mergeCell ref="O7:O8"/>
    <mergeCell ref="C14:F14"/>
    <mergeCell ref="E12:F12"/>
    <mergeCell ref="M5:M8"/>
    <mergeCell ref="N5:N8"/>
    <mergeCell ref="L7:L8"/>
    <mergeCell ref="J5:J8"/>
    <mergeCell ref="A13:P13"/>
    <mergeCell ref="G5:H6"/>
    <mergeCell ref="K5:L6"/>
    <mergeCell ref="Q13:V13"/>
    <mergeCell ref="A1:P1"/>
    <mergeCell ref="A2:P2"/>
    <mergeCell ref="A3:P3"/>
    <mergeCell ref="A4:P4"/>
    <mergeCell ref="P7:P8"/>
    <mergeCell ref="O5:P6"/>
    <mergeCell ref="C11:F11"/>
    <mergeCell ref="G7:G8"/>
    <mergeCell ref="H7:H8"/>
  </mergeCells>
  <printOptions horizontalCentered="1" verticalCentered="1"/>
  <pageMargins left="0.5511811023622047" right="0.2755905511811024" top="0.31496062992125984" bottom="0.2362204724409449" header="0.1968503937007874" footer="0.15748031496062992"/>
  <pageSetup fitToHeight="1" fitToWidth="1" orientation="landscape" paperSize="8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2009-04-15T07:46:03Z</cp:lastPrinted>
  <dcterms:created xsi:type="dcterms:W3CDTF">2004-09-25T07:56:11Z</dcterms:created>
  <dcterms:modified xsi:type="dcterms:W3CDTF">2009-04-15T07:46:18Z</dcterms:modified>
  <cp:category/>
  <cp:version/>
  <cp:contentType/>
  <cp:contentStatus/>
</cp:coreProperties>
</file>